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3970" windowHeight="9165" activeTab="0"/>
  </bookViews>
  <sheets>
    <sheet name="Таб 2 " sheetId="1" r:id="rId1"/>
    <sheet name="Таб. 2.1." sheetId="2" r:id="rId2"/>
    <sheet name="Таблица 3" sheetId="3" r:id="rId3"/>
    <sheet name="Таблица 4" sheetId="4" r:id="rId4"/>
  </sheets>
  <definedNames>
    <definedName name="sub_100821" localSheetId="0">'Таб 2 '!$B$16</definedName>
    <definedName name="sub_100822" localSheetId="0">'Таб 2 '!$B$18</definedName>
    <definedName name="sub_100823" localSheetId="0">'Таб 2 '!$B$22</definedName>
    <definedName name="sub_100824" localSheetId="0">'Таб 2 '!$B$28</definedName>
    <definedName name="sub_100825" localSheetId="0">'Таб 2 '!$B$29</definedName>
    <definedName name="sub_100826" localSheetId="0">'Таб 2 '!$B$30</definedName>
    <definedName name="sub_100827" localSheetId="0">'Таб 2 '!$B$33</definedName>
    <definedName name="sub_100828" localSheetId="0">'Таб 2 '!$B$35</definedName>
    <definedName name="sub_100829" localSheetId="0">'Таб 2 '!$B$38</definedName>
    <definedName name="sub_108210" localSheetId="0">'Таб 2 '!$B$40</definedName>
    <definedName name="sub_108211" localSheetId="0">'Таб 2 '!$A$41</definedName>
    <definedName name="sub_108212" localSheetId="0">'Таб 2 '!$A$49</definedName>
    <definedName name="sub_108213" localSheetId="0">'Таб 2 '!$A$54</definedName>
    <definedName name="sub_108214" localSheetId="0">'Таб 2 '!$A$59</definedName>
    <definedName name="sub_108215" localSheetId="0">'Таб 2 '!$A$61</definedName>
    <definedName name="sub_108216" localSheetId="0">'Таб 2 '!$A$65</definedName>
    <definedName name="sub_108217" localSheetId="0">'Таб 2 '!$A$88</definedName>
    <definedName name="sub_108218" localSheetId="0">'Таб 2 '!$A$89</definedName>
    <definedName name="sub_108219" localSheetId="0">'Таб 2 '!$A$90</definedName>
    <definedName name="sub_108220" localSheetId="0">'Таб 2 '!$A$91</definedName>
    <definedName name="sub_108221" localSheetId="0">'Таб 2 '!$A$92</definedName>
    <definedName name="sub_108222" localSheetId="0">'Таб 2 '!$A$93</definedName>
    <definedName name="sub_108223" localSheetId="0">'Таб 2 '!$A$94</definedName>
    <definedName name="sub_108224" localSheetId="0">'Таб 2 '!$A$95</definedName>
    <definedName name="_xlnm.Print_Titles" localSheetId="0">'Таб 2 '!$6:$15</definedName>
  </definedNames>
  <calcPr fullCalcOnLoad="1"/>
</workbook>
</file>

<file path=xl/comments3.xml><?xml version="1.0" encoding="utf-8"?>
<comments xmlns="http://schemas.openxmlformats.org/spreadsheetml/2006/main">
  <authors>
    <author>Лагутина Алла Геннадьевна</author>
  </authors>
  <commentList>
    <comment ref="C1" authorId="0">
      <text>
        <r>
          <rPr>
            <b/>
            <sz val="9"/>
            <rFont val="Tahoma"/>
            <family val="2"/>
          </rPr>
          <t>Лагутина Алла Геннадьевна:</t>
        </r>
        <r>
          <rPr>
            <sz val="9"/>
            <rFont val="Tahoma"/>
            <family val="2"/>
          </rPr>
          <t xml:space="preserve">
формируется до наступления финансового года (до 01.01.2016) и может уточняться в течение финансового года (2016) в части поступления и выбытия?
</t>
        </r>
      </text>
    </comment>
  </commentList>
</comments>
</file>

<file path=xl/sharedStrings.xml><?xml version="1.0" encoding="utf-8"?>
<sst xmlns="http://schemas.openxmlformats.org/spreadsheetml/2006/main" count="302" uniqueCount="135">
  <si>
    <t>Наименование показателя</t>
  </si>
  <si>
    <t>Код строки</t>
  </si>
  <si>
    <t>всего</t>
  </si>
  <si>
    <t>в том числе:</t>
  </si>
  <si>
    <t>Поступления от доходов, всего:</t>
  </si>
  <si>
    <t>X</t>
  </si>
  <si>
    <t>Выплаты по расходам, всего:</t>
  </si>
  <si>
    <t>из них: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</si>
  <si>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</si>
  <si>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</si>
  <si>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</si>
  <si>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</si>
  <si>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</si>
  <si>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</si>
  <si>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</si>
  <si>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</si>
  <si>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</si>
  <si>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Код по
бюджетной классификации
Российской
Федерации
</t>
  </si>
  <si>
    <t>субсидия на финансовое
обеспечение
выполнения
государственного
задания</t>
  </si>
  <si>
    <t>субсидии на иные цели</t>
  </si>
  <si>
    <t xml:space="preserve">субсидии на
осуществление
капитальных
вложений
</t>
  </si>
  <si>
    <t>Таблица 2</t>
  </si>
  <si>
    <t>3а</t>
  </si>
  <si>
    <t>КВР</t>
  </si>
  <si>
    <t>КОСГУ</t>
  </si>
  <si>
    <t>3б</t>
  </si>
  <si>
    <t>Код основания закупок</t>
  </si>
  <si>
    <t>х</t>
  </si>
  <si>
    <t>Год начала закупки</t>
  </si>
  <si>
    <t>в том числе: на оплату контрактов заключенных до начала очередного финансового года:</t>
  </si>
  <si>
    <t xml:space="preserve"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
</t>
  </si>
  <si>
    <t xml:space="preserve">в соответствии с Федеральным законом от 18 июля 2011 г. N 223-ФЗ "О закупках товаров, работ, услуг отдельными видами юридических лиц"
</t>
  </si>
  <si>
    <t xml:space="preserve">Сумма выплат по расходам на закупку товаров, работ и услуг, руб. (с точностью до двух знаков после запятой - 0,00
</t>
  </si>
  <si>
    <t xml:space="preserve">всего на закупки
</t>
  </si>
  <si>
    <t xml:space="preserve">в том числе:
</t>
  </si>
  <si>
    <t xml:space="preserve">Выплаты по расходам на закупку товаров, работ, услуг всего:
</t>
  </si>
  <si>
    <t xml:space="preserve">на закупку товаров работ, услуг по году начала закупки:
</t>
  </si>
  <si>
    <t xml:space="preserve">0001
</t>
  </si>
  <si>
    <t xml:space="preserve">1001
</t>
  </si>
  <si>
    <t xml:space="preserve">2001
</t>
  </si>
  <si>
    <t>Х</t>
  </si>
  <si>
    <t xml:space="preserve">Таблица 2.1
</t>
  </si>
  <si>
    <t>из них</t>
  </si>
  <si>
    <t>гранты</t>
  </si>
  <si>
    <t>иные поступления через лицевые счета в МФиНП НСО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</si>
  <si>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</si>
  <si>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УТВЕРЖДАЮ:</t>
  </si>
  <si>
    <t>поступления от оказания услуг
(выполнения работ) на платной основе
и от иной приносящей доход деятельности</t>
  </si>
  <si>
    <r>
      <t>Руководитель</t>
    </r>
    <r>
      <rPr>
        <i/>
        <sz val="12"/>
        <color indexed="8"/>
        <rFont val="Times New Roman"/>
        <family val="1"/>
      </rPr>
      <t xml:space="preserve"> (подпись, расшифровка подписи)</t>
    </r>
  </si>
  <si>
    <r>
      <t xml:space="preserve">Исполнитель </t>
    </r>
    <r>
      <rPr>
        <i/>
        <sz val="12"/>
        <color indexed="8"/>
        <rFont val="Times New Roman"/>
        <family val="1"/>
      </rPr>
      <t>(подпись, расшифровка подписи, телефон)</t>
    </r>
  </si>
  <si>
    <r>
      <t xml:space="preserve">Главный бухгалтер </t>
    </r>
    <r>
      <rPr>
        <i/>
        <sz val="12"/>
        <color indexed="8"/>
        <rFont val="Times New Roman"/>
        <family val="1"/>
      </rPr>
      <t>(подпись, расшифровка подписи)</t>
    </r>
  </si>
  <si>
    <t>Подписи должностных лиц, ответственных за содержащиеся в Таблице 2 сведения:</t>
  </si>
  <si>
    <t>Доходы от оказания услуг (работ), ВСЕГО</t>
  </si>
  <si>
    <t xml:space="preserve">в том числе: </t>
  </si>
  <si>
    <t>Доходы от собственности</t>
  </si>
  <si>
    <t xml:space="preserve">доходы от оказания платных услуг (работ)
</t>
  </si>
  <si>
    <t>Доходы от штрафов,
пеней, иных сумм
принудительного
изъятия</t>
  </si>
  <si>
    <t>Безвозмездные поступления от наднациональных организаций, правительств
иностранных государств,
международных финансовых
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</si>
  <si>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</si>
  <si>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</si>
  <si>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</si>
  <si>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 xml:space="preserve">доходы государственных  учреждений от поступлений субсидий на финансовое обеспечение выполнения ими государственного задания
</t>
  </si>
  <si>
    <t xml:space="preserve">гранты и пожертвования, иные безвозмездные перечисления
</t>
  </si>
  <si>
    <t>(указывается наименование должности, подпись (и ее расшифровка) лица, уполномоченного утверждать План, и дата его утверждения)</t>
  </si>
  <si>
    <t>Заработная плата</t>
  </si>
  <si>
    <t>Начисления на выплаты по оплате труда</t>
  </si>
  <si>
    <t>Прочие выплаты</t>
  </si>
  <si>
    <t>Прочие расходы</t>
  </si>
  <si>
    <t>Оплата труда и начисления на выплаты по оплате труда</t>
  </si>
  <si>
    <t>Выплаты персоналу всего:</t>
  </si>
  <si>
    <t xml:space="preserve">в том числе на:                                                                                 </t>
  </si>
  <si>
    <t xml:space="preserve"> -Уплата налога на имущество организаций и земельного налога</t>
  </si>
  <si>
    <t xml:space="preserve"> -Уплата прочих налогов, сборов </t>
  </si>
  <si>
    <t xml:space="preserve"> -Уплата иных платежей</t>
  </si>
  <si>
    <t>Стипендии</t>
  </si>
  <si>
    <t>Социальные и иные выплаты населению, всего</t>
  </si>
  <si>
    <t>Уплата налогов, сборов и иных платежей, всего</t>
  </si>
  <si>
    <t xml:space="preserve">безвозмездные перечисления
организациям (за исключением государственных и муниципальных)
</t>
  </si>
  <si>
    <t xml:space="preserve">безвозмездные перечисления
организациям (государственным и муниципальным)
</t>
  </si>
  <si>
    <t xml:space="preserve">Пенсии, пособия, выплачиваемые организациями
сектора государственного управления
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</si>
  <si>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</si>
  <si>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</si>
  <si>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</si>
  <si>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</si>
  <si>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</si>
  <si>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</si>
  <si>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</si>
  <si>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Прочие работы, услуги</t>
  </si>
  <si>
    <t>Расходы на закупку товаров, работ, услуг, всего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</si>
  <si>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</si>
  <si>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Объем публичных обязательств перед физическим лицом, подлежащих исполнению в денежной форме (на содержание детей-сирот и детей, оставшихся без попечения родителей, обучающихся в государственных образовательных учреждениях), полномочия по исполнению которых от имени Министерства культуры Новосибирской области  передаются в установленном порядке учреждению (подразделению)</t>
  </si>
  <si>
    <t>Справочно (заполняется в случае наличия показателей):</t>
  </si>
  <si>
    <t>Таблица 3</t>
  </si>
  <si>
    <t xml:space="preserve">Сведения о средствах, поступающих во временное распоряжение Учреждения (подразделения)
</t>
  </si>
  <si>
    <t>на ___________________________________ 20___г.</t>
  </si>
  <si>
    <t xml:space="preserve">Наименование показателя
</t>
  </si>
  <si>
    <t xml:space="preserve">Код строки
</t>
  </si>
  <si>
    <t xml:space="preserve">Сумма (руб., с точностью до двух знаков после запятой - 0,00)
</t>
  </si>
  <si>
    <t xml:space="preserve">Остаток средств на начало года
</t>
  </si>
  <si>
    <t xml:space="preserve">010
</t>
  </si>
  <si>
    <t xml:space="preserve">Остаток средств на конец года
</t>
  </si>
  <si>
    <t xml:space="preserve">020
</t>
  </si>
  <si>
    <t>Таблица 4</t>
  </si>
  <si>
    <t xml:space="preserve">Справочная информация
</t>
  </si>
  <si>
    <t xml:space="preserve">Сумма (тыс. руб.)
</t>
  </si>
  <si>
    <t xml:space="preserve">Объем публичных обязательств перед физическими лицами в денежной форме, полномочия по исполнению которых от имени министерства культуры Новосибирской области  передается учреждению (подразделению) в установленном порядке * , всего:
</t>
  </si>
  <si>
    <t xml:space="preserve"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
</t>
  </si>
  <si>
    <t xml:space="preserve"> *на содержание детей-сирот и детей, оставшихся без попечения родителей, обучающихся в государственных образовательных учреждениях
</t>
  </si>
  <si>
    <t>Подписи должностных лиц, ответственных за содержащиеся в Таблице 2.1 сведения:</t>
  </si>
  <si>
    <t>Подписи должностных лиц, ответственных за содержащиеся в Таблице 3 сведения:</t>
  </si>
  <si>
    <t>Подписи должностных лиц, ответственных за содержащиеся в Таблице 4 сведения:</t>
  </si>
  <si>
    <t>наименование Учреждения (подразделения)</t>
  </si>
  <si>
    <t>Руководитель</t>
  </si>
  <si>
    <t>Главный бухгалтер</t>
  </si>
  <si>
    <t>А.В.Киль</t>
  </si>
  <si>
    <t>Н.Н.Миронова</t>
  </si>
  <si>
    <t>Исполнитель</t>
  </si>
  <si>
    <t>Н.Н.Миронова (тел. 218-70-39)</t>
  </si>
  <si>
    <t>ГАУ НСО "НО РНД"</t>
  </si>
  <si>
    <t>Директор                                                               А.В.Киль</t>
  </si>
  <si>
    <t xml:space="preserve">на 2016 г. очередной финансовый год
</t>
  </si>
  <si>
    <t xml:space="preserve">на 2017 г. 1-ый год планового периода
</t>
  </si>
  <si>
    <t xml:space="preserve">на 2018 г. 2-ой год планового периода
</t>
  </si>
  <si>
    <r>
      <t>Руководитель</t>
    </r>
    <r>
      <rPr>
        <i/>
        <sz val="12"/>
        <color indexed="8"/>
        <rFont val="Times New Roman"/>
        <family val="1"/>
      </rPr>
      <t xml:space="preserve"> </t>
    </r>
  </si>
  <si>
    <t xml:space="preserve">Главный бухгалтер </t>
  </si>
  <si>
    <t>пени по хоз.договорам</t>
  </si>
  <si>
    <t>в т.ч. контрактуемые</t>
  </si>
  <si>
    <t>260.1</t>
  </si>
  <si>
    <t>210,
220,230</t>
  </si>
  <si>
    <t xml:space="preserve">          неконтрактуемые</t>
  </si>
  <si>
    <t>260.2</t>
  </si>
  <si>
    <t>"30" июня 2016г.</t>
  </si>
  <si>
    <t xml:space="preserve">Показатели по поступлениям и выплатам  на 2016 г. (по состоянию на "30" июня 2016г.)
</t>
  </si>
  <si>
    <t>Иные выплаты населению</t>
  </si>
  <si>
    <t xml:space="preserve">Показатели выплат по расходам
на закупку товаров, работ, услуг ГАУ НСО "НО РНД"
на 2016г. (по состоянию на "30" июня 2016г.)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</si>
</sst>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2" fillId="0" borderId="0" xfId="0" applyFont="1" applyAlignment="1">
      <alignment vertical="top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right" vertical="top"/>
    </xf>
    <xf numFmtId="0" fontId="54" fillId="0" borderId="0" xfId="0" applyFont="1" applyAlignment="1">
      <alignment vertical="top"/>
    </xf>
    <xf numFmtId="0" fontId="52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4" fontId="53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3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171" fontId="4" fillId="0" borderId="10" xfId="6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171" fontId="8" fillId="0" borderId="10" xfId="6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43" fontId="2" fillId="0" borderId="10" xfId="0" applyNumberFormat="1" applyFont="1" applyFill="1" applyBorder="1" applyAlignment="1">
      <alignment horizontal="center" vertical="top" wrapText="1"/>
    </xf>
    <xf numFmtId="17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43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right" vertical="top" wrapText="1"/>
    </xf>
    <xf numFmtId="0" fontId="53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 wrapText="1"/>
    </xf>
    <xf numFmtId="0" fontId="52" fillId="0" borderId="13" xfId="0" applyFont="1" applyBorder="1" applyAlignment="1">
      <alignment horizontal="center" vertical="top"/>
    </xf>
    <xf numFmtId="0" fontId="54" fillId="0" borderId="16" xfId="0" applyFont="1" applyBorder="1" applyAlignment="1">
      <alignment horizontal="center" vertical="top"/>
    </xf>
    <xf numFmtId="0" fontId="57" fillId="0" borderId="0" xfId="0" applyFont="1" applyAlignment="1">
      <alignment horizontal="center" wrapText="1"/>
    </xf>
    <xf numFmtId="0" fontId="58" fillId="0" borderId="13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="75" zoomScaleNormal="75" zoomScalePageLayoutView="0" workbookViewId="0" topLeftCell="A1">
      <pane xSplit="5" ySplit="15" topLeftCell="F5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F67" sqref="F67"/>
    </sheetView>
  </sheetViews>
  <sheetFormatPr defaultColWidth="8.8515625" defaultRowHeight="15"/>
  <cols>
    <col min="1" max="1" width="33.140625" style="23" customWidth="1"/>
    <col min="2" max="2" width="8.8515625" style="24" customWidth="1"/>
    <col min="3" max="5" width="11.7109375" style="23" customWidth="1"/>
    <col min="6" max="6" width="17.7109375" style="23" bestFit="1" customWidth="1"/>
    <col min="7" max="7" width="18.28125" style="23" customWidth="1"/>
    <col min="8" max="8" width="12.8515625" style="23" customWidth="1"/>
    <col min="9" max="9" width="14.00390625" style="23" customWidth="1"/>
    <col min="10" max="10" width="17.28125" style="23" customWidth="1"/>
    <col min="11" max="11" width="17.57421875" style="23" customWidth="1"/>
    <col min="12" max="12" width="22.8515625" style="23" customWidth="1"/>
    <col min="13" max="13" width="8.8515625" style="23" customWidth="1"/>
    <col min="14" max="15" width="16.7109375" style="23" bestFit="1" customWidth="1"/>
    <col min="16" max="16384" width="8.8515625" style="23" customWidth="1"/>
  </cols>
  <sheetData>
    <row r="1" ht="15.75">
      <c r="L1" s="25" t="s">
        <v>21</v>
      </c>
    </row>
    <row r="2" spans="10:12" ht="15.75">
      <c r="J2" s="54" t="s">
        <v>46</v>
      </c>
      <c r="K2" s="54"/>
      <c r="L2" s="54"/>
    </row>
    <row r="3" spans="10:12" ht="22.5" customHeight="1">
      <c r="J3" s="55" t="s">
        <v>119</v>
      </c>
      <c r="K3" s="55"/>
      <c r="L3" s="55"/>
    </row>
    <row r="4" spans="10:12" ht="19.5" customHeight="1">
      <c r="J4" s="56" t="s">
        <v>131</v>
      </c>
      <c r="K4" s="56"/>
      <c r="L4" s="56"/>
    </row>
    <row r="5" spans="10:12" ht="40.5" customHeight="1">
      <c r="J5" s="57" t="s">
        <v>63</v>
      </c>
      <c r="K5" s="57"/>
      <c r="L5" s="57"/>
    </row>
    <row r="6" spans="1:12" ht="15.75" customHeight="1">
      <c r="A6" s="55" t="s">
        <v>118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8" customHeight="1">
      <c r="A7" s="58" t="s">
        <v>111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24.75" customHeight="1">
      <c r="A8" s="59" t="s">
        <v>132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ht="12.75" customHeight="1"/>
    <row r="10" spans="1:12" ht="15.75">
      <c r="A10" s="60" t="s">
        <v>0</v>
      </c>
      <c r="B10" s="60" t="s">
        <v>1</v>
      </c>
      <c r="C10" s="60" t="s">
        <v>17</v>
      </c>
      <c r="D10" s="60"/>
      <c r="E10" s="60"/>
      <c r="F10" s="60" t="s">
        <v>45</v>
      </c>
      <c r="G10" s="60"/>
      <c r="H10" s="60"/>
      <c r="I10" s="60"/>
      <c r="J10" s="60"/>
      <c r="K10" s="60"/>
      <c r="L10" s="60"/>
    </row>
    <row r="11" spans="1:12" s="26" customFormat="1" ht="15.75">
      <c r="A11" s="60"/>
      <c r="B11" s="60"/>
      <c r="C11" s="60"/>
      <c r="D11" s="60"/>
      <c r="E11" s="60"/>
      <c r="F11" s="60" t="s">
        <v>2</v>
      </c>
      <c r="G11" s="60" t="s">
        <v>3</v>
      </c>
      <c r="H11" s="60"/>
      <c r="I11" s="60"/>
      <c r="J11" s="60"/>
      <c r="K11" s="60"/>
      <c r="L11" s="60"/>
    </row>
    <row r="12" spans="1:12" ht="48" customHeight="1">
      <c r="A12" s="60"/>
      <c r="B12" s="60"/>
      <c r="C12" s="60" t="s">
        <v>23</v>
      </c>
      <c r="D12" s="60" t="s">
        <v>24</v>
      </c>
      <c r="E12" s="60" t="s">
        <v>26</v>
      </c>
      <c r="F12" s="60"/>
      <c r="G12" s="60" t="s">
        <v>18</v>
      </c>
      <c r="H12" s="60" t="s">
        <v>19</v>
      </c>
      <c r="I12" s="60" t="s">
        <v>20</v>
      </c>
      <c r="J12" s="60" t="s">
        <v>47</v>
      </c>
      <c r="K12" s="60"/>
      <c r="L12" s="60"/>
    </row>
    <row r="13" spans="1:12" ht="15.75">
      <c r="A13" s="60"/>
      <c r="B13" s="60"/>
      <c r="C13" s="60"/>
      <c r="D13" s="60"/>
      <c r="E13" s="60"/>
      <c r="F13" s="60"/>
      <c r="G13" s="60"/>
      <c r="H13" s="60"/>
      <c r="I13" s="60"/>
      <c r="J13" s="61" t="s">
        <v>2</v>
      </c>
      <c r="K13" s="63" t="s">
        <v>42</v>
      </c>
      <c r="L13" s="64"/>
    </row>
    <row r="14" spans="1:12" ht="47.25">
      <c r="A14" s="60"/>
      <c r="B14" s="60"/>
      <c r="C14" s="60"/>
      <c r="D14" s="60"/>
      <c r="E14" s="60"/>
      <c r="F14" s="60"/>
      <c r="G14" s="60"/>
      <c r="H14" s="60"/>
      <c r="I14" s="60"/>
      <c r="J14" s="62"/>
      <c r="K14" s="16" t="s">
        <v>43</v>
      </c>
      <c r="L14" s="16" t="s">
        <v>44</v>
      </c>
    </row>
    <row r="15" spans="1:12" ht="15.75">
      <c r="A15" s="16">
        <v>1</v>
      </c>
      <c r="B15" s="16">
        <v>2</v>
      </c>
      <c r="C15" s="16">
        <v>3</v>
      </c>
      <c r="D15" s="28" t="s">
        <v>22</v>
      </c>
      <c r="E15" s="28" t="s">
        <v>25</v>
      </c>
      <c r="F15" s="16">
        <v>4</v>
      </c>
      <c r="G15" s="16">
        <v>5</v>
      </c>
      <c r="H15" s="16">
        <v>6</v>
      </c>
      <c r="I15" s="16">
        <v>7</v>
      </c>
      <c r="J15" s="16">
        <v>8</v>
      </c>
      <c r="K15" s="16">
        <v>9</v>
      </c>
      <c r="L15" s="16">
        <v>10</v>
      </c>
    </row>
    <row r="16" spans="1:12" ht="31.5">
      <c r="A16" s="29" t="s">
        <v>4</v>
      </c>
      <c r="B16" s="30">
        <v>100</v>
      </c>
      <c r="C16" s="30" t="s">
        <v>5</v>
      </c>
      <c r="D16" s="30"/>
      <c r="E16" s="16" t="s">
        <v>5</v>
      </c>
      <c r="F16" s="31">
        <f>SUM(G16:J16)</f>
        <v>43358396</v>
      </c>
      <c r="G16" s="31">
        <f>+G24</f>
        <v>31825500</v>
      </c>
      <c r="H16" s="31">
        <f>+H30</f>
        <v>0</v>
      </c>
      <c r="I16" s="31">
        <f>+I30</f>
        <v>0</v>
      </c>
      <c r="J16" s="31">
        <f>+K16+L16</f>
        <v>11532896</v>
      </c>
      <c r="K16" s="31">
        <f>+K34</f>
        <v>8030000</v>
      </c>
      <c r="L16" s="31">
        <f>+L22+L18</f>
        <v>3502896</v>
      </c>
    </row>
    <row r="17" spans="1:12" ht="15.75">
      <c r="A17" s="29" t="s">
        <v>53</v>
      </c>
      <c r="B17" s="30"/>
      <c r="C17" s="30"/>
      <c r="D17" s="30"/>
      <c r="E17" s="16"/>
      <c r="F17" s="30"/>
      <c r="G17" s="30"/>
      <c r="H17" s="30"/>
      <c r="I17" s="30"/>
      <c r="J17" s="30"/>
      <c r="K17" s="30"/>
      <c r="L17" s="30"/>
    </row>
    <row r="18" spans="1:12" ht="15.75">
      <c r="A18" s="32" t="s">
        <v>54</v>
      </c>
      <c r="B18" s="16">
        <v>110</v>
      </c>
      <c r="C18" s="16" t="s">
        <v>5</v>
      </c>
      <c r="D18" s="16">
        <v>120</v>
      </c>
      <c r="E18" s="16" t="s">
        <v>5</v>
      </c>
      <c r="F18" s="36">
        <f>+J18</f>
        <v>4500</v>
      </c>
      <c r="G18" s="16" t="s">
        <v>5</v>
      </c>
      <c r="H18" s="16" t="s">
        <v>5</v>
      </c>
      <c r="I18" s="16" t="s">
        <v>5</v>
      </c>
      <c r="J18" s="36">
        <f>+L18</f>
        <v>4500</v>
      </c>
      <c r="K18" s="16" t="s">
        <v>5</v>
      </c>
      <c r="L18" s="36">
        <v>4500</v>
      </c>
    </row>
    <row r="19" spans="1:12" s="21" customFormat="1" ht="15.75">
      <c r="A19" s="33"/>
      <c r="B19" s="19">
        <v>111</v>
      </c>
      <c r="C19" s="19" t="s">
        <v>5</v>
      </c>
      <c r="D19" s="19"/>
      <c r="E19" s="19" t="s">
        <v>5</v>
      </c>
      <c r="F19" s="19"/>
      <c r="G19" s="19" t="s">
        <v>5</v>
      </c>
      <c r="H19" s="19" t="s">
        <v>5</v>
      </c>
      <c r="I19" s="19" t="s">
        <v>5</v>
      </c>
      <c r="J19" s="19"/>
      <c r="K19" s="19" t="s">
        <v>5</v>
      </c>
      <c r="L19" s="19"/>
    </row>
    <row r="20" spans="1:12" s="21" customFormat="1" ht="15.75">
      <c r="A20" s="33"/>
      <c r="B20" s="19">
        <v>112</v>
      </c>
      <c r="C20" s="19" t="s">
        <v>5</v>
      </c>
      <c r="D20" s="19"/>
      <c r="E20" s="19" t="s">
        <v>5</v>
      </c>
      <c r="F20" s="19"/>
      <c r="G20" s="19" t="s">
        <v>5</v>
      </c>
      <c r="H20" s="19" t="s">
        <v>5</v>
      </c>
      <c r="I20" s="19" t="s">
        <v>5</v>
      </c>
      <c r="J20" s="19"/>
      <c r="K20" s="19" t="s">
        <v>5</v>
      </c>
      <c r="L20" s="19"/>
    </row>
    <row r="21" spans="1:12" s="21" customFormat="1" ht="15.75">
      <c r="A21" s="34"/>
      <c r="B21" s="19">
        <v>113</v>
      </c>
      <c r="C21" s="19" t="s">
        <v>5</v>
      </c>
      <c r="D21" s="19"/>
      <c r="E21" s="19" t="s">
        <v>5</v>
      </c>
      <c r="F21" s="19"/>
      <c r="G21" s="19" t="s">
        <v>5</v>
      </c>
      <c r="H21" s="19" t="s">
        <v>5</v>
      </c>
      <c r="I21" s="19" t="s">
        <v>5</v>
      </c>
      <c r="J21" s="19"/>
      <c r="K21" s="19" t="s">
        <v>5</v>
      </c>
      <c r="L21" s="19"/>
    </row>
    <row r="22" spans="1:12" ht="31.5">
      <c r="A22" s="32" t="s">
        <v>52</v>
      </c>
      <c r="B22" s="16">
        <v>120</v>
      </c>
      <c r="C22" s="16" t="s">
        <v>5</v>
      </c>
      <c r="D22" s="16">
        <v>130</v>
      </c>
      <c r="E22" s="16" t="s">
        <v>5</v>
      </c>
      <c r="F22" s="35">
        <f>+G22+J22</f>
        <v>35323896</v>
      </c>
      <c r="G22" s="36">
        <f>+G24</f>
        <v>31825500</v>
      </c>
      <c r="H22" s="16" t="s">
        <v>5</v>
      </c>
      <c r="I22" s="16" t="s">
        <v>5</v>
      </c>
      <c r="J22" s="36">
        <f>+J25</f>
        <v>3498396</v>
      </c>
      <c r="K22" s="16"/>
      <c r="L22" s="36">
        <f>+L25</f>
        <v>3498396</v>
      </c>
    </row>
    <row r="23" spans="1:12" ht="15.75">
      <c r="A23" s="37" t="s">
        <v>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s="21" customFormat="1" ht="81" customHeight="1">
      <c r="A24" s="34" t="s">
        <v>61</v>
      </c>
      <c r="B24" s="19">
        <v>121</v>
      </c>
      <c r="C24" s="19" t="s">
        <v>5</v>
      </c>
      <c r="D24" s="19">
        <v>130</v>
      </c>
      <c r="E24" s="19" t="s">
        <v>5</v>
      </c>
      <c r="F24" s="22">
        <f>+G24</f>
        <v>31825500</v>
      </c>
      <c r="G24" s="22">
        <v>31825500</v>
      </c>
      <c r="H24" s="19" t="s">
        <v>5</v>
      </c>
      <c r="I24" s="19" t="s">
        <v>5</v>
      </c>
      <c r="J24" s="19" t="s">
        <v>5</v>
      </c>
      <c r="K24" s="19" t="s">
        <v>5</v>
      </c>
      <c r="L24" s="19" t="s">
        <v>5</v>
      </c>
    </row>
    <row r="25" spans="1:12" s="21" customFormat="1" ht="33" customHeight="1">
      <c r="A25" s="34" t="s">
        <v>55</v>
      </c>
      <c r="B25" s="19">
        <v>122</v>
      </c>
      <c r="C25" s="19" t="s">
        <v>5</v>
      </c>
      <c r="D25" s="19">
        <v>130</v>
      </c>
      <c r="E25" s="19" t="s">
        <v>5</v>
      </c>
      <c r="F25" s="22">
        <f>+J25</f>
        <v>3498396</v>
      </c>
      <c r="G25" s="19" t="s">
        <v>5</v>
      </c>
      <c r="H25" s="19" t="s">
        <v>5</v>
      </c>
      <c r="I25" s="19" t="s">
        <v>5</v>
      </c>
      <c r="J25" s="22">
        <f>+L25</f>
        <v>3498396</v>
      </c>
      <c r="K25" s="19" t="s">
        <v>5</v>
      </c>
      <c r="L25" s="22">
        <v>3498396</v>
      </c>
    </row>
    <row r="26" spans="1:12" s="21" customFormat="1" ht="15.75">
      <c r="A26" s="34"/>
      <c r="B26" s="19">
        <v>123</v>
      </c>
      <c r="C26" s="19" t="s">
        <v>5</v>
      </c>
      <c r="D26" s="19">
        <v>130</v>
      </c>
      <c r="E26" s="19" t="s">
        <v>5</v>
      </c>
      <c r="F26" s="19"/>
      <c r="G26" s="19"/>
      <c r="H26" s="19" t="s">
        <v>5</v>
      </c>
      <c r="I26" s="19" t="s">
        <v>5</v>
      </c>
      <c r="J26" s="19"/>
      <c r="K26" s="19"/>
      <c r="L26" s="19"/>
    </row>
    <row r="27" spans="1:12" s="21" customFormat="1" ht="15.75">
      <c r="A27" s="34"/>
      <c r="B27" s="19">
        <v>124</v>
      </c>
      <c r="C27" s="19" t="s">
        <v>5</v>
      </c>
      <c r="D27" s="19">
        <v>130</v>
      </c>
      <c r="E27" s="19" t="s">
        <v>5</v>
      </c>
      <c r="F27" s="19"/>
      <c r="G27" s="19"/>
      <c r="H27" s="19" t="s">
        <v>5</v>
      </c>
      <c r="I27" s="19" t="s">
        <v>5</v>
      </c>
      <c r="J27" s="19"/>
      <c r="K27" s="19"/>
      <c r="L27" s="19"/>
    </row>
    <row r="28" spans="1:12" ht="63">
      <c r="A28" s="32" t="s">
        <v>56</v>
      </c>
      <c r="B28" s="16">
        <v>130</v>
      </c>
      <c r="C28" s="16" t="s">
        <v>5</v>
      </c>
      <c r="D28" s="16">
        <v>140</v>
      </c>
      <c r="E28" s="16" t="s">
        <v>5</v>
      </c>
      <c r="F28" s="16"/>
      <c r="G28" s="16" t="s">
        <v>5</v>
      </c>
      <c r="H28" s="16" t="s">
        <v>5</v>
      </c>
      <c r="I28" s="16" t="s">
        <v>5</v>
      </c>
      <c r="J28" s="16"/>
      <c r="K28" s="16" t="s">
        <v>5</v>
      </c>
      <c r="L28" s="16" t="s">
        <v>5</v>
      </c>
    </row>
    <row r="29" spans="1:12" s="26" customFormat="1" ht="94.5" customHeight="1">
      <c r="A29" s="32" t="s">
        <v>57</v>
      </c>
      <c r="B29" s="16">
        <v>140</v>
      </c>
      <c r="C29" s="16" t="s">
        <v>5</v>
      </c>
      <c r="D29" s="16"/>
      <c r="E29" s="16" t="s">
        <v>5</v>
      </c>
      <c r="F29" s="16"/>
      <c r="G29" s="16" t="s">
        <v>5</v>
      </c>
      <c r="H29" s="16" t="s">
        <v>5</v>
      </c>
      <c r="I29" s="16" t="s">
        <v>5</v>
      </c>
      <c r="J29" s="16"/>
      <c r="K29" s="16" t="s">
        <v>5</v>
      </c>
      <c r="L29" s="16" t="s">
        <v>5</v>
      </c>
    </row>
    <row r="30" spans="1:12" ht="47.25">
      <c r="A30" s="32" t="s">
        <v>58</v>
      </c>
      <c r="B30" s="16">
        <v>150</v>
      </c>
      <c r="C30" s="16" t="s">
        <v>5</v>
      </c>
      <c r="D30" s="16">
        <v>180</v>
      </c>
      <c r="E30" s="16" t="s">
        <v>5</v>
      </c>
      <c r="F30" s="16"/>
      <c r="G30" s="16" t="s">
        <v>5</v>
      </c>
      <c r="H30" s="16"/>
      <c r="I30" s="16"/>
      <c r="J30" s="16" t="s">
        <v>5</v>
      </c>
      <c r="K30" s="16" t="s">
        <v>5</v>
      </c>
      <c r="L30" s="16" t="s">
        <v>5</v>
      </c>
    </row>
    <row r="31" spans="1:12" s="21" customFormat="1" ht="15.75">
      <c r="A31" s="33"/>
      <c r="B31" s="19"/>
      <c r="C31" s="19" t="s">
        <v>5</v>
      </c>
      <c r="D31" s="19"/>
      <c r="E31" s="19" t="s">
        <v>5</v>
      </c>
      <c r="F31" s="19"/>
      <c r="G31" s="19" t="s">
        <v>5</v>
      </c>
      <c r="H31" s="19"/>
      <c r="I31" s="19"/>
      <c r="J31" s="19" t="s">
        <v>5</v>
      </c>
      <c r="K31" s="19" t="s">
        <v>5</v>
      </c>
      <c r="L31" s="19" t="s">
        <v>5</v>
      </c>
    </row>
    <row r="32" spans="1:12" s="21" customFormat="1" ht="15.75">
      <c r="A32" s="33"/>
      <c r="B32" s="19"/>
      <c r="C32" s="19" t="s">
        <v>5</v>
      </c>
      <c r="D32" s="19"/>
      <c r="E32" s="19" t="s">
        <v>5</v>
      </c>
      <c r="F32" s="19"/>
      <c r="G32" s="19" t="s">
        <v>5</v>
      </c>
      <c r="H32" s="19"/>
      <c r="I32" s="19"/>
      <c r="J32" s="19" t="s">
        <v>5</v>
      </c>
      <c r="K32" s="19" t="s">
        <v>5</v>
      </c>
      <c r="L32" s="19" t="s">
        <v>5</v>
      </c>
    </row>
    <row r="33" spans="1:12" ht="15.75">
      <c r="A33" s="32" t="s">
        <v>59</v>
      </c>
      <c r="B33" s="16">
        <v>160</v>
      </c>
      <c r="C33" s="16" t="s">
        <v>27</v>
      </c>
      <c r="D33" s="16">
        <v>180</v>
      </c>
      <c r="E33" s="16"/>
      <c r="F33" s="36">
        <f>+F34</f>
        <v>8030000</v>
      </c>
      <c r="G33" s="16" t="s">
        <v>5</v>
      </c>
      <c r="H33" s="16" t="s">
        <v>5</v>
      </c>
      <c r="I33" s="16" t="s">
        <v>5</v>
      </c>
      <c r="J33" s="36">
        <f>+J34</f>
        <v>8030000</v>
      </c>
      <c r="K33" s="36">
        <f>+K34</f>
        <v>8030000</v>
      </c>
      <c r="L33" s="16"/>
    </row>
    <row r="34" spans="1:12" s="21" customFormat="1" ht="33.75" customHeight="1">
      <c r="A34" s="33" t="s">
        <v>62</v>
      </c>
      <c r="B34" s="19"/>
      <c r="C34" s="19" t="s">
        <v>5</v>
      </c>
      <c r="D34" s="19">
        <v>180</v>
      </c>
      <c r="E34" s="19" t="s">
        <v>5</v>
      </c>
      <c r="F34" s="38">
        <f>+J34</f>
        <v>8030000</v>
      </c>
      <c r="G34" s="19" t="s">
        <v>5</v>
      </c>
      <c r="H34" s="19" t="s">
        <v>5</v>
      </c>
      <c r="I34" s="19" t="s">
        <v>5</v>
      </c>
      <c r="J34" s="22">
        <f>+K34</f>
        <v>8030000</v>
      </c>
      <c r="K34" s="22">
        <v>8030000</v>
      </c>
      <c r="L34" s="19" t="s">
        <v>5</v>
      </c>
    </row>
    <row r="35" spans="1:12" ht="17.25" customHeight="1">
      <c r="A35" s="32" t="s">
        <v>60</v>
      </c>
      <c r="B35" s="16">
        <v>180</v>
      </c>
      <c r="C35" s="16" t="s">
        <v>5</v>
      </c>
      <c r="D35" s="16"/>
      <c r="E35" s="16" t="s">
        <v>5</v>
      </c>
      <c r="F35" s="16"/>
      <c r="G35" s="16" t="s">
        <v>5</v>
      </c>
      <c r="H35" s="16" t="s">
        <v>5</v>
      </c>
      <c r="I35" s="16" t="s">
        <v>5</v>
      </c>
      <c r="J35" s="16"/>
      <c r="K35" s="16" t="s">
        <v>5</v>
      </c>
      <c r="L35" s="16" t="s">
        <v>5</v>
      </c>
    </row>
    <row r="36" spans="1:12" ht="15.75">
      <c r="A36" s="32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.75">
      <c r="A37" s="3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7.25" customHeight="1">
      <c r="A38" s="29" t="s">
        <v>6</v>
      </c>
      <c r="B38" s="30">
        <v>200</v>
      </c>
      <c r="C38" s="30" t="s">
        <v>5</v>
      </c>
      <c r="D38" s="30" t="s">
        <v>40</v>
      </c>
      <c r="E38" s="30" t="s">
        <v>40</v>
      </c>
      <c r="F38" s="31">
        <f>SUM(F40,F47,F49,F54,F61,F65)</f>
        <v>45492059.53</v>
      </c>
      <c r="G38" s="31">
        <f>SUM(G40,G47,G49,G54,G61,G65)</f>
        <v>32487739</v>
      </c>
      <c r="H38" s="31"/>
      <c r="I38" s="31"/>
      <c r="J38" s="31">
        <f>SUM(J40,J47,J49,J54,J61,J65)</f>
        <v>13004320.530000001</v>
      </c>
      <c r="K38" s="31">
        <f>SUM(K40,K47,K49,K54,K61,K65)</f>
        <v>9328016.74</v>
      </c>
      <c r="L38" s="31">
        <f>SUM(L40,L47,L49,L54,L61,L65)</f>
        <v>3676303.79</v>
      </c>
    </row>
    <row r="39" spans="1:12" ht="15.75">
      <c r="A39" s="29" t="s">
        <v>70</v>
      </c>
      <c r="B39" s="30"/>
      <c r="C39" s="30"/>
      <c r="D39" s="30"/>
      <c r="E39" s="30"/>
      <c r="F39" s="31"/>
      <c r="G39" s="31"/>
      <c r="H39" s="31"/>
      <c r="I39" s="31"/>
      <c r="J39" s="31"/>
      <c r="K39" s="31"/>
      <c r="L39" s="31"/>
    </row>
    <row r="40" spans="1:12" ht="18" customHeight="1">
      <c r="A40" s="32" t="s">
        <v>69</v>
      </c>
      <c r="B40" s="16">
        <v>210</v>
      </c>
      <c r="C40" s="16">
        <v>110</v>
      </c>
      <c r="D40" s="16"/>
      <c r="E40" s="16"/>
      <c r="F40" s="39">
        <f>SUM(F42,F45,F46)</f>
        <v>26709436</v>
      </c>
      <c r="G40" s="39">
        <f>SUM(G42,G45,G46)</f>
        <v>25574836</v>
      </c>
      <c r="H40" s="39"/>
      <c r="I40" s="39"/>
      <c r="J40" s="39">
        <f>SUM(J42,J45,J46)</f>
        <v>1134600</v>
      </c>
      <c r="K40" s="39">
        <f>SUM(K42,K45,K46)</f>
        <v>60000</v>
      </c>
      <c r="L40" s="39">
        <f>SUM(L42,L45,L46)</f>
        <v>1074600</v>
      </c>
    </row>
    <row r="41" spans="1:12" ht="15.75">
      <c r="A41" s="32" t="s">
        <v>7</v>
      </c>
      <c r="B41" s="40"/>
      <c r="C41" s="16"/>
      <c r="D41" s="16"/>
      <c r="E41" s="16"/>
      <c r="F41" s="39"/>
      <c r="G41" s="39"/>
      <c r="H41" s="39"/>
      <c r="I41" s="39"/>
      <c r="J41" s="39"/>
      <c r="K41" s="39"/>
      <c r="L41" s="39"/>
    </row>
    <row r="42" spans="1:12" ht="31.5" customHeight="1">
      <c r="A42" s="32" t="s">
        <v>68</v>
      </c>
      <c r="B42" s="16">
        <v>211</v>
      </c>
      <c r="C42" s="16" t="s">
        <v>40</v>
      </c>
      <c r="D42" s="16" t="s">
        <v>40</v>
      </c>
      <c r="E42" s="16" t="s">
        <v>40</v>
      </c>
      <c r="F42" s="39">
        <f>SUM(F43,F44)</f>
        <v>26611636</v>
      </c>
      <c r="G42" s="39">
        <f>SUM(G43,G44)</f>
        <v>25570036</v>
      </c>
      <c r="H42" s="39">
        <f>SUM(H43,H44)</f>
        <v>0</v>
      </c>
      <c r="I42" s="39">
        <f>SUM(I43,I44)</f>
        <v>0</v>
      </c>
      <c r="J42" s="39">
        <f>SUM(J43,J44)</f>
        <v>1041600</v>
      </c>
      <c r="K42" s="39">
        <f>SUM(K43,K44)</f>
        <v>0</v>
      </c>
      <c r="L42" s="39">
        <f>SUM(L43,L44)</f>
        <v>1041600</v>
      </c>
    </row>
    <row r="43" spans="1:12" s="21" customFormat="1" ht="15.75">
      <c r="A43" s="33" t="s">
        <v>64</v>
      </c>
      <c r="B43" s="19">
        <v>212</v>
      </c>
      <c r="C43" s="19">
        <v>111</v>
      </c>
      <c r="D43" s="19">
        <v>211</v>
      </c>
      <c r="E43" s="19">
        <v>100</v>
      </c>
      <c r="F43" s="22">
        <f>+G43+H43+I43+J43</f>
        <v>20592606</v>
      </c>
      <c r="G43" s="22">
        <v>19792606</v>
      </c>
      <c r="H43" s="22"/>
      <c r="I43" s="22"/>
      <c r="J43" s="22">
        <f>+L43</f>
        <v>800000</v>
      </c>
      <c r="K43" s="22"/>
      <c r="L43" s="22">
        <v>800000</v>
      </c>
    </row>
    <row r="44" spans="1:12" s="21" customFormat="1" ht="31.5">
      <c r="A44" s="33" t="s">
        <v>65</v>
      </c>
      <c r="B44" s="19">
        <v>213</v>
      </c>
      <c r="C44" s="19">
        <v>119</v>
      </c>
      <c r="D44" s="19">
        <v>213</v>
      </c>
      <c r="E44" s="19">
        <v>100</v>
      </c>
      <c r="F44" s="22">
        <f>+G44+H44+I44+J44</f>
        <v>6019030</v>
      </c>
      <c r="G44" s="22">
        <v>5777430</v>
      </c>
      <c r="H44" s="22"/>
      <c r="I44" s="22"/>
      <c r="J44" s="22">
        <f>+L44</f>
        <v>241600</v>
      </c>
      <c r="K44" s="22"/>
      <c r="L44" s="22">
        <v>241600</v>
      </c>
    </row>
    <row r="45" spans="1:12" ht="15.75">
      <c r="A45" s="32" t="s">
        <v>66</v>
      </c>
      <c r="B45" s="16">
        <v>214</v>
      </c>
      <c r="C45" s="16">
        <v>112</v>
      </c>
      <c r="D45" s="16">
        <v>212</v>
      </c>
      <c r="E45" s="16">
        <v>100</v>
      </c>
      <c r="F45" s="22">
        <f>+G45+H45+I45+J45</f>
        <v>97800</v>
      </c>
      <c r="G45" s="22">
        <v>4800</v>
      </c>
      <c r="H45" s="22"/>
      <c r="I45" s="22"/>
      <c r="J45" s="22">
        <f>+K45+L45</f>
        <v>93000</v>
      </c>
      <c r="K45" s="22">
        <v>60000</v>
      </c>
      <c r="L45" s="22">
        <v>33000</v>
      </c>
    </row>
    <row r="46" spans="1:12" ht="15.75">
      <c r="A46" s="32"/>
      <c r="B46" s="16"/>
      <c r="C46" s="16"/>
      <c r="D46" s="16"/>
      <c r="E46" s="16"/>
      <c r="F46" s="22"/>
      <c r="G46" s="22"/>
      <c r="H46" s="22"/>
      <c r="I46" s="22"/>
      <c r="J46" s="22"/>
      <c r="K46" s="22"/>
      <c r="L46" s="22"/>
    </row>
    <row r="47" spans="1:12" ht="15.75">
      <c r="A47" s="32" t="s">
        <v>67</v>
      </c>
      <c r="B47" s="16"/>
      <c r="C47" s="16">
        <v>113</v>
      </c>
      <c r="D47" s="16">
        <v>290</v>
      </c>
      <c r="E47" s="16">
        <v>100</v>
      </c>
      <c r="F47" s="22">
        <f>+G47+J47</f>
        <v>150000</v>
      </c>
      <c r="G47" s="22"/>
      <c r="H47" s="22"/>
      <c r="I47" s="22"/>
      <c r="J47" s="22">
        <f>+K47+L47</f>
        <v>150000</v>
      </c>
      <c r="K47" s="22">
        <v>150000</v>
      </c>
      <c r="L47" s="22"/>
    </row>
    <row r="48" spans="1:12" ht="15.75">
      <c r="A48" s="32"/>
      <c r="B48" s="16"/>
      <c r="C48" s="16"/>
      <c r="D48" s="16"/>
      <c r="E48" s="16"/>
      <c r="F48" s="39"/>
      <c r="G48" s="39"/>
      <c r="H48" s="39"/>
      <c r="I48" s="39"/>
      <c r="J48" s="39"/>
      <c r="K48" s="39"/>
      <c r="L48" s="39"/>
    </row>
    <row r="49" spans="1:12" ht="33" customHeight="1">
      <c r="A49" s="32" t="s">
        <v>75</v>
      </c>
      <c r="B49" s="16">
        <v>220</v>
      </c>
      <c r="C49" s="16" t="s">
        <v>40</v>
      </c>
      <c r="D49" s="16" t="s">
        <v>40</v>
      </c>
      <c r="E49" s="16" t="s">
        <v>40</v>
      </c>
      <c r="F49" s="35">
        <f>+F53</f>
        <v>5149</v>
      </c>
      <c r="G49" s="16"/>
      <c r="H49" s="16"/>
      <c r="I49" s="16"/>
      <c r="J49" s="35">
        <f>+J53</f>
        <v>5149</v>
      </c>
      <c r="K49" s="16"/>
      <c r="L49" s="35">
        <f>+L53</f>
        <v>5149</v>
      </c>
    </row>
    <row r="50" spans="1:12" ht="15.75">
      <c r="A50" s="32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65.25" customHeight="1">
      <c r="A51" s="32" t="s">
        <v>79</v>
      </c>
      <c r="B51" s="16">
        <v>221</v>
      </c>
      <c r="C51" s="16">
        <v>321</v>
      </c>
      <c r="D51" s="16">
        <v>263</v>
      </c>
      <c r="E51" s="16">
        <v>100</v>
      </c>
      <c r="F51" s="16"/>
      <c r="G51" s="16"/>
      <c r="H51" s="16"/>
      <c r="I51" s="16"/>
      <c r="J51" s="16"/>
      <c r="K51" s="16"/>
      <c r="L51" s="16"/>
    </row>
    <row r="52" spans="1:12" ht="15.75">
      <c r="A52" s="32" t="s">
        <v>74</v>
      </c>
      <c r="B52" s="16">
        <v>222</v>
      </c>
      <c r="C52" s="16">
        <v>340</v>
      </c>
      <c r="D52" s="16">
        <v>290</v>
      </c>
      <c r="E52" s="16">
        <v>100</v>
      </c>
      <c r="F52" s="16"/>
      <c r="G52" s="16"/>
      <c r="H52" s="16"/>
      <c r="I52" s="16"/>
      <c r="J52" s="16"/>
      <c r="K52" s="16"/>
      <c r="L52" s="16"/>
    </row>
    <row r="53" spans="1:12" ht="17.25" customHeight="1">
      <c r="A53" s="32" t="s">
        <v>133</v>
      </c>
      <c r="B53" s="16">
        <v>223</v>
      </c>
      <c r="C53" s="16">
        <v>360</v>
      </c>
      <c r="D53" s="16">
        <v>290</v>
      </c>
      <c r="E53" s="16">
        <v>100</v>
      </c>
      <c r="F53" s="35">
        <f>+G53+J53</f>
        <v>5149</v>
      </c>
      <c r="G53" s="35"/>
      <c r="H53" s="35"/>
      <c r="I53" s="35"/>
      <c r="J53" s="35">
        <f>+K53+L53</f>
        <v>5149</v>
      </c>
      <c r="K53" s="35"/>
      <c r="L53" s="35">
        <v>5149</v>
      </c>
    </row>
    <row r="54" spans="1:12" ht="31.5">
      <c r="A54" s="32" t="s">
        <v>76</v>
      </c>
      <c r="B54" s="16">
        <v>230</v>
      </c>
      <c r="C54" s="16">
        <v>850</v>
      </c>
      <c r="D54" s="16"/>
      <c r="E54" s="16"/>
      <c r="F54" s="35">
        <f>SUM(F56,F57,F58)</f>
        <v>1509948</v>
      </c>
      <c r="G54" s="35">
        <f>SUM(G56,G57,G58)</f>
        <v>1488000</v>
      </c>
      <c r="H54" s="16"/>
      <c r="I54" s="16"/>
      <c r="J54" s="35">
        <f>+L54</f>
        <v>21948</v>
      </c>
      <c r="K54" s="16"/>
      <c r="L54" s="35">
        <f>SUM(L56,L57,L58)</f>
        <v>21948</v>
      </c>
    </row>
    <row r="55" spans="1:12" ht="15.75">
      <c r="A55" s="32" t="s">
        <v>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31.5" customHeight="1">
      <c r="A56" s="32" t="s">
        <v>71</v>
      </c>
      <c r="B56" s="16">
        <v>231</v>
      </c>
      <c r="C56" s="16">
        <v>851</v>
      </c>
      <c r="D56" s="16">
        <v>290</v>
      </c>
      <c r="E56" s="16">
        <v>100</v>
      </c>
      <c r="F56" s="35">
        <f>+G56+J56</f>
        <v>1475062</v>
      </c>
      <c r="G56" s="22">
        <v>1473114</v>
      </c>
      <c r="H56" s="22"/>
      <c r="I56" s="22"/>
      <c r="J56" s="22">
        <f>+L56</f>
        <v>1948</v>
      </c>
      <c r="K56" s="16"/>
      <c r="L56" s="22">
        <v>1948</v>
      </c>
    </row>
    <row r="57" spans="1:12" ht="15.75" customHeight="1">
      <c r="A57" s="32" t="s">
        <v>72</v>
      </c>
      <c r="B57" s="16">
        <v>232</v>
      </c>
      <c r="C57" s="16">
        <v>852</v>
      </c>
      <c r="D57" s="16">
        <v>290</v>
      </c>
      <c r="E57" s="16">
        <v>100</v>
      </c>
      <c r="F57" s="35">
        <f>+G57+J57</f>
        <v>24886</v>
      </c>
      <c r="G57" s="22">
        <v>14886</v>
      </c>
      <c r="H57" s="22"/>
      <c r="I57" s="22"/>
      <c r="J57" s="22">
        <f>+L57</f>
        <v>10000</v>
      </c>
      <c r="K57" s="16"/>
      <c r="L57" s="22">
        <v>10000</v>
      </c>
    </row>
    <row r="58" spans="1:12" ht="15.75">
      <c r="A58" s="32" t="s">
        <v>73</v>
      </c>
      <c r="B58" s="16">
        <v>233</v>
      </c>
      <c r="C58" s="16">
        <v>853</v>
      </c>
      <c r="D58" s="16">
        <v>290</v>
      </c>
      <c r="E58" s="16">
        <v>100</v>
      </c>
      <c r="F58" s="36">
        <f>+J58</f>
        <v>10000</v>
      </c>
      <c r="G58" s="22"/>
      <c r="H58" s="22"/>
      <c r="I58" s="22"/>
      <c r="J58" s="22">
        <f>+L58</f>
        <v>10000</v>
      </c>
      <c r="K58" s="16"/>
      <c r="L58" s="22">
        <v>10000</v>
      </c>
    </row>
    <row r="59" spans="1:12" ht="48.75" customHeight="1">
      <c r="A59" s="32" t="s">
        <v>78</v>
      </c>
      <c r="B59" s="16">
        <v>240</v>
      </c>
      <c r="C59" s="16">
        <v>853</v>
      </c>
      <c r="D59" s="16">
        <v>241</v>
      </c>
      <c r="E59" s="16"/>
      <c r="F59" s="16"/>
      <c r="G59" s="16"/>
      <c r="H59" s="16"/>
      <c r="I59" s="16"/>
      <c r="J59" s="16"/>
      <c r="K59" s="16"/>
      <c r="L59" s="16"/>
    </row>
    <row r="60" spans="1:12" s="26" customFormat="1" ht="64.5" customHeight="1">
      <c r="A60" s="32" t="s">
        <v>77</v>
      </c>
      <c r="B60" s="16">
        <v>241</v>
      </c>
      <c r="C60" s="16">
        <v>853</v>
      </c>
      <c r="D60" s="16">
        <v>242</v>
      </c>
      <c r="E60" s="16"/>
      <c r="F60" s="16"/>
      <c r="G60" s="16"/>
      <c r="H60" s="16"/>
      <c r="I60" s="16"/>
      <c r="J60" s="16"/>
      <c r="K60" s="16"/>
      <c r="L60" s="16"/>
    </row>
    <row r="61" spans="1:12" ht="47.25">
      <c r="A61" s="32" t="s">
        <v>8</v>
      </c>
      <c r="B61" s="16">
        <v>250</v>
      </c>
      <c r="C61" s="16">
        <v>850</v>
      </c>
      <c r="D61" s="16"/>
      <c r="E61" s="16"/>
      <c r="F61" s="39">
        <f>SUM(F62:F64)</f>
        <v>0</v>
      </c>
      <c r="G61" s="39">
        <f>SUM(G62:G64)</f>
        <v>0</v>
      </c>
      <c r="H61" s="39"/>
      <c r="I61" s="39"/>
      <c r="J61" s="39">
        <f>+L61</f>
        <v>0</v>
      </c>
      <c r="K61" s="16"/>
      <c r="L61" s="39">
        <f>SUM(L62:L64)</f>
        <v>0</v>
      </c>
    </row>
    <row r="62" spans="1:12" s="21" customFormat="1" ht="15.75">
      <c r="A62" s="33" t="s">
        <v>125</v>
      </c>
      <c r="B62" s="19">
        <v>251</v>
      </c>
      <c r="C62" s="19">
        <v>852</v>
      </c>
      <c r="D62" s="19">
        <v>290</v>
      </c>
      <c r="E62" s="19">
        <v>220</v>
      </c>
      <c r="F62" s="22">
        <f>+J62</f>
        <v>0</v>
      </c>
      <c r="G62" s="22"/>
      <c r="H62" s="22"/>
      <c r="I62" s="22"/>
      <c r="J62" s="22">
        <f>+L62</f>
        <v>0</v>
      </c>
      <c r="K62" s="19"/>
      <c r="L62" s="22"/>
    </row>
    <row r="63" spans="1:12" s="21" customFormat="1" ht="15.75">
      <c r="A63" s="33"/>
      <c r="B63" s="19">
        <v>252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5.75">
      <c r="A64" s="4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5" ht="31.5" customHeight="1">
      <c r="A65" s="42" t="s">
        <v>88</v>
      </c>
      <c r="B65" s="16">
        <v>260</v>
      </c>
      <c r="C65" s="16">
        <v>244</v>
      </c>
      <c r="D65" s="16"/>
      <c r="E65" s="16"/>
      <c r="F65" s="39">
        <f>SUM(F68:F85)</f>
        <v>17117526.53</v>
      </c>
      <c r="G65" s="39">
        <f>SUM(G68:G85)</f>
        <v>5424903</v>
      </c>
      <c r="H65" s="39"/>
      <c r="I65" s="39"/>
      <c r="J65" s="39">
        <f>SUM(J68:J85)</f>
        <v>11692623.530000001</v>
      </c>
      <c r="K65" s="39">
        <f>SUM(K68:K85)</f>
        <v>9118016.74</v>
      </c>
      <c r="L65" s="39">
        <f>SUM(L68:L85)</f>
        <v>2574606.79</v>
      </c>
      <c r="N65" s="53"/>
      <c r="O65" s="53"/>
    </row>
    <row r="66" spans="1:12" s="21" customFormat="1" ht="31.5">
      <c r="A66" s="17" t="s">
        <v>126</v>
      </c>
      <c r="B66" s="18" t="s">
        <v>127</v>
      </c>
      <c r="C66" s="19">
        <v>244</v>
      </c>
      <c r="D66" s="19"/>
      <c r="E66" s="19" t="s">
        <v>128</v>
      </c>
      <c r="F66" s="20">
        <f>+F69+F71+F72+F73+F75+F77+F79+F81+F83</f>
        <v>16639568.020000001</v>
      </c>
      <c r="G66" s="20">
        <f>+G69+G71+G72+G73+G75+G77+G79+G81+G83</f>
        <v>5381803</v>
      </c>
      <c r="H66" s="19"/>
      <c r="I66" s="19"/>
      <c r="J66" s="20">
        <f>+J69+J71+J72+J73+J75+J77+J79+J81+J83</f>
        <v>11257765.020000001</v>
      </c>
      <c r="K66" s="20">
        <f>+K69+K71+K72+K73+K75+K77+K79+K81+K83</f>
        <v>9051424.440000001</v>
      </c>
      <c r="L66" s="20">
        <f>+L69+L71+L72+L73+L75+L77+L79+L81+L83</f>
        <v>2206340.58</v>
      </c>
    </row>
    <row r="67" spans="1:12" s="21" customFormat="1" ht="15.75">
      <c r="A67" s="17" t="s">
        <v>129</v>
      </c>
      <c r="B67" s="18" t="s">
        <v>130</v>
      </c>
      <c r="C67" s="19">
        <v>244</v>
      </c>
      <c r="D67" s="19"/>
      <c r="E67" s="19">
        <v>100</v>
      </c>
      <c r="F67" s="20">
        <f>+F68+F70+F74+F76+F78+F80+F82</f>
        <v>477958.51</v>
      </c>
      <c r="G67" s="20">
        <f>+G68+G70+G74+G76+G78+G80+G82</f>
        <v>43100</v>
      </c>
      <c r="H67" s="19"/>
      <c r="I67" s="19"/>
      <c r="J67" s="20">
        <f>+J68+J70+J74+J76+J78+J80+J82</f>
        <v>434858.51</v>
      </c>
      <c r="K67" s="20">
        <f>+K68+K70+K74+K76+K78+K80+K82</f>
        <v>66592.3</v>
      </c>
      <c r="L67" s="20">
        <f>+L68+L70+L74+L76+L78+L80+L82</f>
        <v>368266.21</v>
      </c>
    </row>
    <row r="68" spans="1:12" s="21" customFormat="1" ht="15.75">
      <c r="A68" s="17" t="s">
        <v>86</v>
      </c>
      <c r="B68" s="18">
        <v>261</v>
      </c>
      <c r="C68" s="19">
        <v>244</v>
      </c>
      <c r="D68" s="19">
        <v>221</v>
      </c>
      <c r="E68" s="19">
        <v>100</v>
      </c>
      <c r="F68" s="22">
        <f>+G68+J68</f>
        <v>8187.4</v>
      </c>
      <c r="G68" s="22">
        <v>2400</v>
      </c>
      <c r="H68" s="22"/>
      <c r="I68" s="22"/>
      <c r="J68" s="22">
        <f>+K68+L68</f>
        <v>5787.4</v>
      </c>
      <c r="K68" s="22">
        <v>2742.3</v>
      </c>
      <c r="L68" s="22">
        <v>3045.1</v>
      </c>
    </row>
    <row r="69" spans="1:12" s="21" customFormat="1" ht="15.75">
      <c r="A69" s="17" t="s">
        <v>86</v>
      </c>
      <c r="B69" s="18">
        <v>261</v>
      </c>
      <c r="C69" s="19">
        <v>244</v>
      </c>
      <c r="D69" s="19">
        <v>221</v>
      </c>
      <c r="E69" s="19">
        <v>220</v>
      </c>
      <c r="F69" s="22">
        <f>+G69+J69</f>
        <v>424452.8</v>
      </c>
      <c r="G69" s="22">
        <v>405215</v>
      </c>
      <c r="H69" s="22"/>
      <c r="I69" s="22"/>
      <c r="J69" s="22">
        <f>+K69+L69</f>
        <v>19237.8</v>
      </c>
      <c r="K69" s="22">
        <v>10000</v>
      </c>
      <c r="L69" s="22">
        <v>9237.8</v>
      </c>
    </row>
    <row r="70" spans="1:12" s="21" customFormat="1" ht="15.75">
      <c r="A70" s="17" t="s">
        <v>80</v>
      </c>
      <c r="B70" s="18">
        <v>262</v>
      </c>
      <c r="C70" s="19">
        <v>244</v>
      </c>
      <c r="D70" s="19">
        <v>222</v>
      </c>
      <c r="E70" s="19">
        <v>100</v>
      </c>
      <c r="F70" s="22">
        <f aca="true" t="shared" si="0" ref="F70:F83">+G70+J70</f>
        <v>95000</v>
      </c>
      <c r="G70" s="22"/>
      <c r="H70" s="22"/>
      <c r="I70" s="22"/>
      <c r="J70" s="22">
        <v>95000</v>
      </c>
      <c r="K70" s="22"/>
      <c r="L70" s="22">
        <f aca="true" t="shared" si="1" ref="L70:L75">+J70-K70</f>
        <v>95000</v>
      </c>
    </row>
    <row r="71" spans="1:12" s="21" customFormat="1" ht="15.75">
      <c r="A71" s="17" t="s">
        <v>80</v>
      </c>
      <c r="B71" s="18">
        <v>262</v>
      </c>
      <c r="C71" s="19">
        <v>244</v>
      </c>
      <c r="D71" s="19">
        <v>222</v>
      </c>
      <c r="E71" s="19">
        <v>220</v>
      </c>
      <c r="F71" s="22">
        <f>+G71+J71</f>
        <v>850000</v>
      </c>
      <c r="G71" s="22"/>
      <c r="H71" s="22"/>
      <c r="I71" s="22"/>
      <c r="J71" s="22">
        <v>850000</v>
      </c>
      <c r="K71" s="22">
        <v>800000</v>
      </c>
      <c r="L71" s="22">
        <f t="shared" si="1"/>
        <v>50000</v>
      </c>
    </row>
    <row r="72" spans="1:12" s="21" customFormat="1" ht="15.75">
      <c r="A72" s="17" t="s">
        <v>81</v>
      </c>
      <c r="B72" s="18">
        <v>263</v>
      </c>
      <c r="C72" s="19">
        <v>244</v>
      </c>
      <c r="D72" s="19">
        <v>223</v>
      </c>
      <c r="E72" s="19">
        <v>220</v>
      </c>
      <c r="F72" s="22">
        <f t="shared" si="0"/>
        <v>1014400</v>
      </c>
      <c r="G72" s="22">
        <v>960400</v>
      </c>
      <c r="H72" s="22"/>
      <c r="I72" s="22"/>
      <c r="J72" s="22">
        <v>54000</v>
      </c>
      <c r="K72" s="22"/>
      <c r="L72" s="22">
        <f t="shared" si="1"/>
        <v>54000</v>
      </c>
    </row>
    <row r="73" spans="1:12" s="21" customFormat="1" ht="31.5">
      <c r="A73" s="17" t="s">
        <v>82</v>
      </c>
      <c r="B73" s="18">
        <v>264</v>
      </c>
      <c r="C73" s="19">
        <v>244</v>
      </c>
      <c r="D73" s="19">
        <v>224</v>
      </c>
      <c r="E73" s="19">
        <v>220</v>
      </c>
      <c r="F73" s="22">
        <f t="shared" si="0"/>
        <v>160000</v>
      </c>
      <c r="G73" s="22"/>
      <c r="H73" s="22"/>
      <c r="I73" s="22"/>
      <c r="J73" s="22">
        <v>160000</v>
      </c>
      <c r="K73" s="22">
        <v>160000</v>
      </c>
      <c r="L73" s="22">
        <f t="shared" si="1"/>
        <v>0</v>
      </c>
    </row>
    <row r="74" spans="1:12" s="21" customFormat="1" ht="31.5">
      <c r="A74" s="17" t="s">
        <v>83</v>
      </c>
      <c r="B74" s="18">
        <v>265</v>
      </c>
      <c r="C74" s="19">
        <v>244</v>
      </c>
      <c r="D74" s="19">
        <v>225</v>
      </c>
      <c r="E74" s="19">
        <v>100</v>
      </c>
      <c r="F74" s="22">
        <f>+G74+J74</f>
        <v>1200</v>
      </c>
      <c r="G74" s="22">
        <v>1200</v>
      </c>
      <c r="H74" s="22"/>
      <c r="I74" s="22"/>
      <c r="J74" s="22">
        <f>+K74+L74</f>
        <v>0</v>
      </c>
      <c r="K74" s="22"/>
      <c r="L74" s="22"/>
    </row>
    <row r="75" spans="1:12" s="21" customFormat="1" ht="31.5">
      <c r="A75" s="17" t="s">
        <v>83</v>
      </c>
      <c r="B75" s="18">
        <v>265</v>
      </c>
      <c r="C75" s="19">
        <v>244</v>
      </c>
      <c r="D75" s="19">
        <v>225</v>
      </c>
      <c r="E75" s="19">
        <v>220</v>
      </c>
      <c r="F75" s="22">
        <f t="shared" si="0"/>
        <v>645400</v>
      </c>
      <c r="G75" s="22">
        <v>555400</v>
      </c>
      <c r="H75" s="22"/>
      <c r="I75" s="22"/>
      <c r="J75" s="22">
        <v>90000</v>
      </c>
      <c r="K75" s="22">
        <v>20000</v>
      </c>
      <c r="L75" s="22">
        <f t="shared" si="1"/>
        <v>70000</v>
      </c>
    </row>
    <row r="76" spans="1:12" s="21" customFormat="1" ht="15.75">
      <c r="A76" s="17" t="s">
        <v>87</v>
      </c>
      <c r="B76" s="18">
        <v>266</v>
      </c>
      <c r="C76" s="19">
        <v>244</v>
      </c>
      <c r="D76" s="19">
        <v>226</v>
      </c>
      <c r="E76" s="19">
        <v>100</v>
      </c>
      <c r="F76" s="22">
        <f>+G76+J76</f>
        <v>87121.11</v>
      </c>
      <c r="G76" s="22">
        <v>38900</v>
      </c>
      <c r="H76" s="22"/>
      <c r="I76" s="22"/>
      <c r="J76" s="22">
        <f>+K76+L76</f>
        <v>48221.11</v>
      </c>
      <c r="K76" s="22">
        <v>28000</v>
      </c>
      <c r="L76" s="22">
        <v>20221.11</v>
      </c>
    </row>
    <row r="77" spans="1:12" s="21" customFormat="1" ht="15.75">
      <c r="A77" s="17" t="s">
        <v>87</v>
      </c>
      <c r="B77" s="18">
        <v>266</v>
      </c>
      <c r="C77" s="19">
        <v>244</v>
      </c>
      <c r="D77" s="19">
        <v>226</v>
      </c>
      <c r="E77" s="19">
        <v>220</v>
      </c>
      <c r="F77" s="22">
        <f t="shared" si="0"/>
        <v>8780938.41</v>
      </c>
      <c r="G77" s="22">
        <v>2003286</v>
      </c>
      <c r="H77" s="22"/>
      <c r="I77" s="22"/>
      <c r="J77" s="22">
        <f aca="true" t="shared" si="2" ref="J77:J84">+K77+L77</f>
        <v>6777652.41</v>
      </c>
      <c r="K77" s="22">
        <v>5061424.44</v>
      </c>
      <c r="L77" s="22">
        <v>1716227.97</v>
      </c>
    </row>
    <row r="78" spans="1:12" s="21" customFormat="1" ht="15.75">
      <c r="A78" s="17" t="s">
        <v>67</v>
      </c>
      <c r="B78" s="18">
        <v>267</v>
      </c>
      <c r="C78" s="19">
        <v>244</v>
      </c>
      <c r="D78" s="19">
        <v>290</v>
      </c>
      <c r="E78" s="19">
        <v>100</v>
      </c>
      <c r="F78" s="22">
        <f>+G78+J78</f>
        <v>35850</v>
      </c>
      <c r="G78" s="22"/>
      <c r="H78" s="22"/>
      <c r="I78" s="22"/>
      <c r="J78" s="22">
        <f>+K78+L78</f>
        <v>35850</v>
      </c>
      <c r="K78" s="22">
        <v>35850</v>
      </c>
      <c r="L78" s="22"/>
    </row>
    <row r="79" spans="1:12" s="21" customFormat="1" ht="15.75">
      <c r="A79" s="17" t="s">
        <v>67</v>
      </c>
      <c r="B79" s="18">
        <v>267</v>
      </c>
      <c r="C79" s="19">
        <v>244</v>
      </c>
      <c r="D79" s="19">
        <v>290</v>
      </c>
      <c r="E79" s="19">
        <v>220</v>
      </c>
      <c r="F79" s="22">
        <f t="shared" si="0"/>
        <v>454150</v>
      </c>
      <c r="G79" s="22"/>
      <c r="H79" s="22"/>
      <c r="I79" s="22"/>
      <c r="J79" s="22">
        <f t="shared" si="2"/>
        <v>454150</v>
      </c>
      <c r="K79" s="22">
        <v>400000</v>
      </c>
      <c r="L79" s="22">
        <v>54150</v>
      </c>
    </row>
    <row r="80" spans="1:12" s="21" customFormat="1" ht="31.5">
      <c r="A80" s="17" t="s">
        <v>84</v>
      </c>
      <c r="B80" s="18">
        <v>268</v>
      </c>
      <c r="C80" s="19">
        <v>244</v>
      </c>
      <c r="D80" s="19">
        <v>310</v>
      </c>
      <c r="E80" s="19">
        <v>100</v>
      </c>
      <c r="F80" s="22">
        <f>+G80+J80</f>
        <v>100000</v>
      </c>
      <c r="G80" s="22"/>
      <c r="H80" s="22"/>
      <c r="I80" s="22"/>
      <c r="J80" s="22">
        <f t="shared" si="2"/>
        <v>100000</v>
      </c>
      <c r="K80" s="22"/>
      <c r="L80" s="22">
        <v>100000</v>
      </c>
    </row>
    <row r="81" spans="1:12" s="21" customFormat="1" ht="31.5">
      <c r="A81" s="17" t="s">
        <v>84</v>
      </c>
      <c r="B81" s="18">
        <v>268</v>
      </c>
      <c r="C81" s="19">
        <v>244</v>
      </c>
      <c r="D81" s="19">
        <v>310</v>
      </c>
      <c r="E81" s="19">
        <v>220</v>
      </c>
      <c r="F81" s="22">
        <f t="shared" si="0"/>
        <v>850000</v>
      </c>
      <c r="G81" s="22"/>
      <c r="H81" s="22"/>
      <c r="I81" s="22"/>
      <c r="J81" s="22">
        <f t="shared" si="2"/>
        <v>850000</v>
      </c>
      <c r="K81" s="22">
        <v>800000</v>
      </c>
      <c r="L81" s="22">
        <v>50000</v>
      </c>
    </row>
    <row r="82" spans="1:12" s="21" customFormat="1" ht="31.5">
      <c r="A82" s="17" t="s">
        <v>85</v>
      </c>
      <c r="B82" s="18">
        <v>269</v>
      </c>
      <c r="C82" s="19">
        <v>244</v>
      </c>
      <c r="D82" s="19">
        <v>340</v>
      </c>
      <c r="E82" s="19">
        <v>100</v>
      </c>
      <c r="F82" s="22">
        <f>+G82+J82</f>
        <v>150600</v>
      </c>
      <c r="G82" s="22">
        <v>600</v>
      </c>
      <c r="H82" s="22"/>
      <c r="I82" s="22"/>
      <c r="J82" s="22">
        <f t="shared" si="2"/>
        <v>150000</v>
      </c>
      <c r="K82" s="22"/>
      <c r="L82" s="22">
        <v>150000</v>
      </c>
    </row>
    <row r="83" spans="1:12" s="21" customFormat="1" ht="31.5">
      <c r="A83" s="17" t="s">
        <v>85</v>
      </c>
      <c r="B83" s="18">
        <v>269</v>
      </c>
      <c r="C83" s="19">
        <v>244</v>
      </c>
      <c r="D83" s="19">
        <v>340</v>
      </c>
      <c r="E83" s="19">
        <v>220</v>
      </c>
      <c r="F83" s="22">
        <f t="shared" si="0"/>
        <v>3460226.81</v>
      </c>
      <c r="G83" s="22">
        <v>1457502</v>
      </c>
      <c r="H83" s="22"/>
      <c r="I83" s="22"/>
      <c r="J83" s="22">
        <f t="shared" si="2"/>
        <v>2002724.81</v>
      </c>
      <c r="K83" s="22">
        <v>1800000</v>
      </c>
      <c r="L83" s="22">
        <v>202724.81000000006</v>
      </c>
    </row>
    <row r="85" spans="1:12" s="26" customFormat="1" ht="15.75">
      <c r="A85" s="43"/>
      <c r="B85" s="44"/>
      <c r="C85" s="16"/>
      <c r="D85" s="28"/>
      <c r="E85" s="16"/>
      <c r="F85" s="39"/>
      <c r="G85" s="39"/>
      <c r="H85" s="39"/>
      <c r="I85" s="39"/>
      <c r="J85" s="39"/>
      <c r="K85" s="16"/>
      <c r="L85" s="16"/>
    </row>
    <row r="86" spans="1:12" s="26" customFormat="1" ht="223.5" customHeight="1">
      <c r="A86" s="43" t="s">
        <v>89</v>
      </c>
      <c r="B86" s="27">
        <v>270</v>
      </c>
      <c r="C86" s="16">
        <v>831</v>
      </c>
      <c r="D86" s="16">
        <v>290</v>
      </c>
      <c r="E86" s="16"/>
      <c r="F86" s="16"/>
      <c r="G86" s="16"/>
      <c r="H86" s="16"/>
      <c r="I86" s="16"/>
      <c r="J86" s="16"/>
      <c r="K86" s="16"/>
      <c r="L86" s="16"/>
    </row>
    <row r="87" spans="1:12" ht="15.75">
      <c r="A87" s="37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32.25" customHeight="1">
      <c r="A88" s="29" t="s">
        <v>9</v>
      </c>
      <c r="B88" s="30">
        <v>300</v>
      </c>
      <c r="C88" s="30" t="s">
        <v>5</v>
      </c>
      <c r="D88" s="30" t="s">
        <v>40</v>
      </c>
      <c r="E88" s="30" t="s">
        <v>40</v>
      </c>
      <c r="F88" s="30"/>
      <c r="G88" s="30"/>
      <c r="H88" s="30"/>
      <c r="I88" s="30"/>
      <c r="J88" s="30"/>
      <c r="K88" s="30"/>
      <c r="L88" s="30"/>
    </row>
    <row r="89" spans="1:12" s="26" customFormat="1" ht="31.5">
      <c r="A89" s="32" t="s">
        <v>10</v>
      </c>
      <c r="B89" s="16">
        <v>310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s="26" customFormat="1" ht="15.75">
      <c r="A90" s="32" t="s">
        <v>11</v>
      </c>
      <c r="B90" s="16">
        <v>320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s="45" customFormat="1" ht="31.5">
      <c r="A91" s="29" t="s">
        <v>12</v>
      </c>
      <c r="B91" s="30">
        <v>400</v>
      </c>
      <c r="C91" s="30" t="s">
        <v>5</v>
      </c>
      <c r="D91" s="30" t="s">
        <v>40</v>
      </c>
      <c r="E91" s="30" t="s">
        <v>40</v>
      </c>
      <c r="F91" s="30"/>
      <c r="G91" s="30"/>
      <c r="H91" s="30"/>
      <c r="I91" s="30"/>
      <c r="J91" s="30"/>
      <c r="K91" s="30"/>
      <c r="L91" s="30"/>
    </row>
    <row r="92" spans="1:12" ht="31.5">
      <c r="A92" s="32" t="s">
        <v>13</v>
      </c>
      <c r="B92" s="16">
        <v>410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5.75">
      <c r="A93" s="32" t="s">
        <v>14</v>
      </c>
      <c r="B93" s="16">
        <v>420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31.5">
      <c r="A94" s="29" t="s">
        <v>15</v>
      </c>
      <c r="B94" s="30">
        <v>500</v>
      </c>
      <c r="C94" s="30" t="s">
        <v>5</v>
      </c>
      <c r="D94" s="30" t="s">
        <v>5</v>
      </c>
      <c r="E94" s="30" t="s">
        <v>5</v>
      </c>
      <c r="F94" s="31">
        <f>+G94+J94</f>
        <v>2133663.5300000003</v>
      </c>
      <c r="G94" s="31">
        <v>662239</v>
      </c>
      <c r="H94" s="31"/>
      <c r="I94" s="31"/>
      <c r="J94" s="31">
        <f>1463843.19+7581.34</f>
        <v>1471424.53</v>
      </c>
      <c r="K94" s="31">
        <v>1298016.74</v>
      </c>
      <c r="L94" s="46">
        <f>+J94-K94</f>
        <v>173407.79000000004</v>
      </c>
    </row>
    <row r="95" spans="1:12" ht="18.75" customHeight="1">
      <c r="A95" s="29" t="s">
        <v>16</v>
      </c>
      <c r="B95" s="30">
        <v>600</v>
      </c>
      <c r="C95" s="30" t="s">
        <v>5</v>
      </c>
      <c r="D95" s="30" t="s">
        <v>5</v>
      </c>
      <c r="E95" s="30" t="s">
        <v>5</v>
      </c>
      <c r="F95" s="30"/>
      <c r="G95" s="30"/>
      <c r="H95" s="30"/>
      <c r="I95" s="30"/>
      <c r="J95" s="30"/>
      <c r="K95" s="30"/>
      <c r="L95" s="30"/>
    </row>
    <row r="96" spans="1:12" ht="15.75">
      <c r="A96" s="47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26.25" customHeight="1">
      <c r="A97" s="45" t="s">
        <v>91</v>
      </c>
      <c r="B97" s="49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225" customHeight="1">
      <c r="A98" s="32" t="s">
        <v>90</v>
      </c>
      <c r="B98" s="30" t="s">
        <v>5</v>
      </c>
      <c r="C98" s="30">
        <v>321</v>
      </c>
      <c r="D98" s="30">
        <v>262</v>
      </c>
      <c r="E98" s="30">
        <v>100</v>
      </c>
      <c r="F98" s="50"/>
      <c r="G98" s="30" t="s">
        <v>5</v>
      </c>
      <c r="H98" s="30" t="s">
        <v>5</v>
      </c>
      <c r="I98" s="30" t="s">
        <v>5</v>
      </c>
      <c r="J98" s="30" t="s">
        <v>5</v>
      </c>
      <c r="K98" s="30" t="s">
        <v>5</v>
      </c>
      <c r="L98" s="30" t="s">
        <v>5</v>
      </c>
    </row>
    <row r="99" spans="1:12" ht="15.75">
      <c r="A99" s="51"/>
      <c r="B99" s="48"/>
      <c r="C99" s="48"/>
      <c r="D99" s="48"/>
      <c r="E99" s="48"/>
      <c r="F99" s="52"/>
      <c r="G99" s="48"/>
      <c r="H99" s="48"/>
      <c r="I99" s="48"/>
      <c r="J99" s="48"/>
      <c r="K99" s="48"/>
      <c r="L99" s="48"/>
    </row>
    <row r="100" ht="15.75">
      <c r="A100" s="21" t="s">
        <v>51</v>
      </c>
    </row>
    <row r="101" spans="1:7" s="80" customFormat="1" ht="26.25" customHeight="1">
      <c r="A101" s="80" t="s">
        <v>123</v>
      </c>
      <c r="B101" s="81"/>
      <c r="G101" s="80" t="s">
        <v>114</v>
      </c>
    </row>
    <row r="102" spans="1:7" s="80" customFormat="1" ht="26.25" customHeight="1">
      <c r="A102" s="80" t="s">
        <v>124</v>
      </c>
      <c r="B102" s="81"/>
      <c r="G102" s="80" t="s">
        <v>115</v>
      </c>
    </row>
    <row r="103" spans="1:7" s="80" customFormat="1" ht="26.25" customHeight="1">
      <c r="A103" s="80" t="s">
        <v>116</v>
      </c>
      <c r="B103" s="81"/>
      <c r="G103" s="80" t="s">
        <v>115</v>
      </c>
    </row>
  </sheetData>
  <sheetProtection/>
  <mergeCells count="22">
    <mergeCell ref="G12:G14"/>
    <mergeCell ref="H12:H14"/>
    <mergeCell ref="I12:I14"/>
    <mergeCell ref="J12:L12"/>
    <mergeCell ref="J13:J14"/>
    <mergeCell ref="K13:L13"/>
    <mergeCell ref="A8:L8"/>
    <mergeCell ref="A10:A14"/>
    <mergeCell ref="B10:B14"/>
    <mergeCell ref="C10:E11"/>
    <mergeCell ref="F10:L10"/>
    <mergeCell ref="F11:F14"/>
    <mergeCell ref="G11:L11"/>
    <mergeCell ref="C12:C14"/>
    <mergeCell ref="D12:D14"/>
    <mergeCell ref="E12:E14"/>
    <mergeCell ref="J2:L2"/>
    <mergeCell ref="J3:L3"/>
    <mergeCell ref="J4:L4"/>
    <mergeCell ref="J5:L5"/>
    <mergeCell ref="A6:L6"/>
    <mergeCell ref="A7:L7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73" r:id="rId1"/>
  <headerFooter>
    <oddHeader>&amp;C&amp;P</oddHeader>
  </headerFooter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4">
      <selection activeCell="L13" sqref="L13"/>
    </sheetView>
  </sheetViews>
  <sheetFormatPr defaultColWidth="9.140625" defaultRowHeight="15"/>
  <cols>
    <col min="1" max="1" width="23.28125" style="2" customWidth="1"/>
    <col min="2" max="3" width="9.140625" style="2" customWidth="1"/>
    <col min="4" max="4" width="13.7109375" style="2" customWidth="1"/>
    <col min="5" max="6" width="14.00390625" style="2" customWidth="1"/>
    <col min="7" max="7" width="15.140625" style="2" customWidth="1"/>
    <col min="8" max="8" width="14.00390625" style="2" customWidth="1"/>
    <col min="9" max="9" width="15.140625" style="2" customWidth="1"/>
    <col min="10" max="10" width="14.421875" style="2" customWidth="1"/>
    <col min="11" max="11" width="13.7109375" style="2" customWidth="1"/>
    <col min="12" max="12" width="14.28125" style="2" customWidth="1"/>
    <col min="13" max="16384" width="9.140625" style="3" customWidth="1"/>
  </cols>
  <sheetData>
    <row r="1" spans="10:12" ht="15">
      <c r="J1" s="65" t="s">
        <v>41</v>
      </c>
      <c r="K1" s="65"/>
      <c r="L1" s="65"/>
    </row>
    <row r="2" spans="1:12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8" t="s">
        <v>118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">
      <c r="A4" s="67" t="s">
        <v>111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53.25" customHeight="1">
      <c r="A6" s="69" t="s">
        <v>134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45" customHeight="1">
      <c r="A8" s="66" t="s">
        <v>0</v>
      </c>
      <c r="B8" s="66" t="s">
        <v>1</v>
      </c>
      <c r="C8" s="66" t="s">
        <v>28</v>
      </c>
      <c r="D8" s="66" t="s">
        <v>32</v>
      </c>
      <c r="E8" s="66"/>
      <c r="F8" s="66"/>
      <c r="G8" s="66"/>
      <c r="H8" s="66"/>
      <c r="I8" s="66"/>
      <c r="J8" s="66"/>
      <c r="K8" s="66"/>
      <c r="L8" s="66"/>
    </row>
    <row r="9" spans="1:12" ht="15">
      <c r="A9" s="66"/>
      <c r="B9" s="66"/>
      <c r="C9" s="66"/>
      <c r="D9" s="66" t="s">
        <v>33</v>
      </c>
      <c r="E9" s="66"/>
      <c r="F9" s="66"/>
      <c r="G9" s="66" t="s">
        <v>34</v>
      </c>
      <c r="H9" s="66"/>
      <c r="I9" s="66"/>
      <c r="J9" s="66"/>
      <c r="K9" s="66"/>
      <c r="L9" s="66"/>
    </row>
    <row r="10" spans="1:12" ht="104.25" customHeight="1">
      <c r="A10" s="66"/>
      <c r="B10" s="66"/>
      <c r="C10" s="66"/>
      <c r="D10" s="66"/>
      <c r="E10" s="66"/>
      <c r="F10" s="66"/>
      <c r="G10" s="66" t="s">
        <v>30</v>
      </c>
      <c r="H10" s="66"/>
      <c r="I10" s="66"/>
      <c r="J10" s="66" t="s">
        <v>31</v>
      </c>
      <c r="K10" s="66"/>
      <c r="L10" s="66"/>
    </row>
    <row r="11" spans="1:12" ht="75">
      <c r="A11" s="66"/>
      <c r="B11" s="66"/>
      <c r="C11" s="66"/>
      <c r="D11" s="4" t="s">
        <v>120</v>
      </c>
      <c r="E11" s="4" t="s">
        <v>121</v>
      </c>
      <c r="F11" s="4" t="s">
        <v>122</v>
      </c>
      <c r="G11" s="4" t="s">
        <v>120</v>
      </c>
      <c r="H11" s="4" t="s">
        <v>121</v>
      </c>
      <c r="I11" s="4" t="s">
        <v>122</v>
      </c>
      <c r="J11" s="4" t="s">
        <v>120</v>
      </c>
      <c r="K11" s="4" t="s">
        <v>121</v>
      </c>
      <c r="L11" s="4" t="s">
        <v>122</v>
      </c>
    </row>
    <row r="12" spans="1:12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60">
      <c r="A13" s="4" t="s">
        <v>35</v>
      </c>
      <c r="B13" s="4" t="s">
        <v>37</v>
      </c>
      <c r="C13" s="4" t="s">
        <v>40</v>
      </c>
      <c r="D13" s="13">
        <f>+'Таб 2 '!F66</f>
        <v>16639568.020000001</v>
      </c>
      <c r="E13" s="13">
        <f>+K13</f>
        <v>16600000</v>
      </c>
      <c r="F13" s="13">
        <f>+L13</f>
        <v>16600000</v>
      </c>
      <c r="G13" s="13"/>
      <c r="H13" s="13"/>
      <c r="I13" s="13"/>
      <c r="J13" s="13">
        <f>+D13</f>
        <v>16639568.020000001</v>
      </c>
      <c r="K13" s="13">
        <v>16600000</v>
      </c>
      <c r="L13" s="13">
        <v>16600000</v>
      </c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81.75" customHeight="1">
      <c r="A15" s="4" t="s">
        <v>29</v>
      </c>
      <c r="B15" s="4" t="s">
        <v>38</v>
      </c>
      <c r="C15" s="4" t="s">
        <v>40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60">
      <c r="A17" s="4" t="s">
        <v>36</v>
      </c>
      <c r="B17" s="4" t="s">
        <v>39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9" spans="1:2" s="1" customFormat="1" ht="15.75">
      <c r="A19" s="7" t="s">
        <v>108</v>
      </c>
      <c r="B19" s="9"/>
    </row>
    <row r="20" spans="1:7" s="14" customFormat="1" ht="26.25" customHeight="1">
      <c r="A20" s="14" t="s">
        <v>123</v>
      </c>
      <c r="B20" s="15"/>
      <c r="G20" s="14" t="s">
        <v>114</v>
      </c>
    </row>
    <row r="21" spans="1:7" s="14" customFormat="1" ht="26.25" customHeight="1">
      <c r="A21" s="14" t="s">
        <v>124</v>
      </c>
      <c r="B21" s="15"/>
      <c r="G21" s="14" t="s">
        <v>115</v>
      </c>
    </row>
    <row r="22" spans="1:7" s="14" customFormat="1" ht="26.25" customHeight="1">
      <c r="A22" s="14" t="s">
        <v>116</v>
      </c>
      <c r="B22" s="15"/>
      <c r="G22" s="14" t="s">
        <v>115</v>
      </c>
    </row>
  </sheetData>
  <sheetProtection/>
  <mergeCells count="12">
    <mergeCell ref="C8:C11"/>
    <mergeCell ref="A4:L4"/>
    <mergeCell ref="A3:L3"/>
    <mergeCell ref="B8:B11"/>
    <mergeCell ref="A8:A11"/>
    <mergeCell ref="A6:L6"/>
    <mergeCell ref="J1:L1"/>
    <mergeCell ref="G10:I10"/>
    <mergeCell ref="J10:L10"/>
    <mergeCell ref="G9:L9"/>
    <mergeCell ref="D9:F10"/>
    <mergeCell ref="D8:L8"/>
  </mergeCells>
  <printOptions/>
  <pageMargins left="0.7086614173228347" right="0.7086614173228347" top="0.7480314960629921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9.57421875" style="1" customWidth="1"/>
    <col min="2" max="2" width="22.57421875" style="1" customWidth="1"/>
    <col min="3" max="3" width="41.57421875" style="1" customWidth="1"/>
    <col min="4" max="16384" width="9.140625" style="1" customWidth="1"/>
  </cols>
  <sheetData>
    <row r="1" ht="15.75">
      <c r="C1" s="6" t="s">
        <v>92</v>
      </c>
    </row>
    <row r="2" spans="1:3" ht="15.75">
      <c r="A2" s="73" t="s">
        <v>118</v>
      </c>
      <c r="B2" s="73"/>
      <c r="C2" s="73"/>
    </row>
    <row r="3" spans="1:3" ht="15.75">
      <c r="A3" s="74" t="s">
        <v>111</v>
      </c>
      <c r="B3" s="74"/>
      <c r="C3" s="74"/>
    </row>
    <row r="4" spans="1:3" ht="15.75">
      <c r="A4" s="12"/>
      <c r="B4" s="12"/>
      <c r="C4" s="12"/>
    </row>
    <row r="5" spans="1:3" ht="36" customHeight="1">
      <c r="A5" s="70" t="s">
        <v>93</v>
      </c>
      <c r="B5" s="71"/>
      <c r="C5" s="71"/>
    </row>
    <row r="6" spans="1:3" ht="15.75">
      <c r="A6" s="72" t="s">
        <v>94</v>
      </c>
      <c r="B6" s="72"/>
      <c r="C6" s="72"/>
    </row>
    <row r="7" spans="1:3" ht="15.75">
      <c r="A7" s="72"/>
      <c r="B7" s="72"/>
      <c r="C7" s="72"/>
    </row>
    <row r="8" spans="1:3" ht="47.25">
      <c r="A8" s="8" t="s">
        <v>95</v>
      </c>
      <c r="B8" s="8" t="s">
        <v>96</v>
      </c>
      <c r="C8" s="8" t="s">
        <v>97</v>
      </c>
    </row>
    <row r="9" spans="1:3" ht="15.75">
      <c r="A9" s="8">
        <v>1</v>
      </c>
      <c r="B9" s="8">
        <v>2</v>
      </c>
      <c r="C9" s="8">
        <v>3</v>
      </c>
    </row>
    <row r="10" spans="1:3" ht="31.5">
      <c r="A10" s="8" t="s">
        <v>98</v>
      </c>
      <c r="B10" s="8" t="s">
        <v>99</v>
      </c>
      <c r="C10" s="8"/>
    </row>
    <row r="11" spans="1:3" ht="47.25">
      <c r="A11" s="8" t="s">
        <v>100</v>
      </c>
      <c r="B11" s="8" t="s">
        <v>101</v>
      </c>
      <c r="C11" s="8"/>
    </row>
    <row r="12" spans="1:3" ht="15.75">
      <c r="A12" s="10"/>
      <c r="B12" s="10"/>
      <c r="C12" s="10"/>
    </row>
    <row r="13" spans="1:2" ht="15.75">
      <c r="A13" s="7" t="s">
        <v>109</v>
      </c>
      <c r="B13" s="9"/>
    </row>
    <row r="14" spans="1:3" ht="15.75">
      <c r="A14" s="1" t="s">
        <v>112</v>
      </c>
      <c r="B14" s="9"/>
      <c r="C14" s="1" t="s">
        <v>114</v>
      </c>
    </row>
    <row r="15" spans="1:3" ht="15.75">
      <c r="A15" s="1" t="s">
        <v>113</v>
      </c>
      <c r="B15" s="9"/>
      <c r="C15" s="1" t="s">
        <v>115</v>
      </c>
    </row>
    <row r="16" spans="1:3" ht="15.75">
      <c r="A16" s="1" t="s">
        <v>116</v>
      </c>
      <c r="B16" s="9"/>
      <c r="C16" s="1" t="s">
        <v>117</v>
      </c>
    </row>
    <row r="17" spans="1:3" ht="15.75">
      <c r="A17" s="10"/>
      <c r="B17" s="10"/>
      <c r="C17" s="10"/>
    </row>
    <row r="18" spans="1:3" ht="15.75">
      <c r="A18" s="10"/>
      <c r="B18" s="10"/>
      <c r="C18" s="10"/>
    </row>
    <row r="19" spans="1:3" ht="15.75">
      <c r="A19" s="10"/>
      <c r="B19" s="10"/>
      <c r="C19" s="10"/>
    </row>
    <row r="20" spans="1:3" ht="15.75">
      <c r="A20" s="10"/>
      <c r="B20" s="10"/>
      <c r="C20" s="10"/>
    </row>
    <row r="21" spans="1:3" ht="15.75">
      <c r="A21" s="10"/>
      <c r="B21" s="10"/>
      <c r="C21" s="10"/>
    </row>
    <row r="22" spans="1:3" ht="15.75">
      <c r="A22" s="10"/>
      <c r="B22" s="10"/>
      <c r="C22" s="10"/>
    </row>
    <row r="23" spans="1:3" ht="15.75">
      <c r="A23" s="10"/>
      <c r="B23" s="10"/>
      <c r="C23" s="10"/>
    </row>
    <row r="24" spans="1:3" ht="15.75">
      <c r="A24" s="10"/>
      <c r="B24" s="10"/>
      <c r="C24" s="10"/>
    </row>
    <row r="25" spans="1:3" ht="15.75">
      <c r="A25" s="10"/>
      <c r="B25" s="10"/>
      <c r="C25" s="10"/>
    </row>
    <row r="26" spans="1:3" ht="15.75">
      <c r="A26" s="10"/>
      <c r="B26" s="10"/>
      <c r="C26" s="10"/>
    </row>
    <row r="27" spans="1:3" ht="15.75">
      <c r="A27" s="10"/>
      <c r="B27" s="10"/>
      <c r="C27" s="10"/>
    </row>
    <row r="28" spans="1:3" ht="15.75">
      <c r="A28" s="10"/>
      <c r="B28" s="10"/>
      <c r="C28" s="10"/>
    </row>
    <row r="29" spans="1:3" ht="15.75">
      <c r="A29" s="10"/>
      <c r="B29" s="10"/>
      <c r="C29" s="10"/>
    </row>
  </sheetData>
  <sheetProtection/>
  <mergeCells count="5">
    <mergeCell ref="A5:C5"/>
    <mergeCell ref="A6:C6"/>
    <mergeCell ref="A7:C7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3"/>
  <headerFooter>
    <oddHeader>&amp;C&amp;P</oddHeader>
    <oddFooter>&amp;L&amp;Z&amp;F\&amp;A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0.57421875" style="1" customWidth="1"/>
    <col min="2" max="2" width="22.57421875" style="1" customWidth="1"/>
    <col min="3" max="3" width="41.57421875" style="1" customWidth="1"/>
    <col min="4" max="16384" width="9.140625" style="1" customWidth="1"/>
  </cols>
  <sheetData>
    <row r="1" ht="15.75">
      <c r="C1" s="6" t="s">
        <v>102</v>
      </c>
    </row>
    <row r="2" ht="15.75">
      <c r="C2" s="6"/>
    </row>
    <row r="3" spans="1:3" ht="15.75">
      <c r="A3" s="73"/>
      <c r="B3" s="73"/>
      <c r="C3" s="73"/>
    </row>
    <row r="4" spans="1:3" ht="15.75">
      <c r="A4" s="79" t="s">
        <v>111</v>
      </c>
      <c r="B4" s="79"/>
      <c r="C4" s="79"/>
    </row>
    <row r="5" spans="1:3" ht="15.75">
      <c r="A5" s="78"/>
      <c r="B5" s="78"/>
      <c r="C5" s="78"/>
    </row>
    <row r="6" spans="1:3" ht="25.5" customHeight="1">
      <c r="A6" s="70" t="s">
        <v>103</v>
      </c>
      <c r="B6" s="71"/>
      <c r="C6" s="71"/>
    </row>
    <row r="7" spans="1:3" ht="19.5" customHeight="1">
      <c r="A7" s="75" t="s">
        <v>94</v>
      </c>
      <c r="B7" s="75"/>
      <c r="C7" s="75"/>
    </row>
    <row r="8" spans="1:3" ht="18" customHeight="1">
      <c r="A8" s="76"/>
      <c r="B8" s="76"/>
      <c r="C8" s="76"/>
    </row>
    <row r="9" spans="1:3" ht="31.5">
      <c r="A9" s="8" t="s">
        <v>95</v>
      </c>
      <c r="B9" s="8" t="s">
        <v>96</v>
      </c>
      <c r="C9" s="8" t="s">
        <v>104</v>
      </c>
    </row>
    <row r="10" spans="1:3" ht="15.75">
      <c r="A10" s="8">
        <v>1</v>
      </c>
      <c r="B10" s="8">
        <v>2</v>
      </c>
      <c r="C10" s="8">
        <v>3</v>
      </c>
    </row>
    <row r="11" spans="1:3" ht="88.5" customHeight="1">
      <c r="A11" s="8" t="s">
        <v>105</v>
      </c>
      <c r="B11" s="8" t="s">
        <v>99</v>
      </c>
      <c r="C11" s="8"/>
    </row>
    <row r="12" spans="1:3" ht="72" customHeight="1">
      <c r="A12" s="8" t="s">
        <v>106</v>
      </c>
      <c r="B12" s="8" t="s">
        <v>101</v>
      </c>
      <c r="C12" s="8"/>
    </row>
    <row r="13" spans="1:3" ht="15.75">
      <c r="A13" s="10"/>
      <c r="B13" s="10"/>
      <c r="C13" s="10"/>
    </row>
    <row r="14" spans="1:3" ht="39.75" customHeight="1">
      <c r="A14" s="77" t="s">
        <v>107</v>
      </c>
      <c r="B14" s="77"/>
      <c r="C14" s="77"/>
    </row>
    <row r="15" spans="1:2" ht="15.75">
      <c r="A15" s="7" t="s">
        <v>110</v>
      </c>
      <c r="B15" s="9"/>
    </row>
    <row r="16" spans="1:2" ht="15.75">
      <c r="A16" s="1" t="s">
        <v>48</v>
      </c>
      <c r="B16" s="9"/>
    </row>
    <row r="17" spans="1:2" ht="15.75">
      <c r="A17" s="1" t="s">
        <v>50</v>
      </c>
      <c r="B17" s="9"/>
    </row>
    <row r="18" spans="1:2" ht="15.75">
      <c r="A18" s="1" t="s">
        <v>49</v>
      </c>
      <c r="B18" s="9"/>
    </row>
    <row r="19" spans="1:3" ht="15.75">
      <c r="A19" s="10"/>
      <c r="B19" s="10"/>
      <c r="C19" s="10"/>
    </row>
    <row r="20" spans="1:3" ht="15.75">
      <c r="A20" s="10"/>
      <c r="B20" s="10"/>
      <c r="C20" s="10"/>
    </row>
    <row r="21" spans="1:3" ht="15.75">
      <c r="A21" s="10"/>
      <c r="B21" s="10"/>
      <c r="C21" s="10"/>
    </row>
    <row r="22" spans="1:3" ht="15.75">
      <c r="A22" s="10"/>
      <c r="B22" s="10"/>
      <c r="C22" s="10"/>
    </row>
    <row r="23" spans="1:3" ht="15.75">
      <c r="A23" s="10"/>
      <c r="B23" s="10"/>
      <c r="C23" s="10"/>
    </row>
    <row r="24" spans="1:3" ht="15.75">
      <c r="A24" s="10"/>
      <c r="B24" s="10"/>
      <c r="C24" s="10"/>
    </row>
    <row r="25" spans="1:3" ht="15.75">
      <c r="A25" s="10"/>
      <c r="B25" s="10"/>
      <c r="C25" s="10"/>
    </row>
    <row r="26" spans="1:3" ht="15.75">
      <c r="A26" s="10"/>
      <c r="B26" s="10"/>
      <c r="C26" s="10"/>
    </row>
    <row r="27" spans="1:3" ht="15.75">
      <c r="A27" s="10"/>
      <c r="B27" s="10"/>
      <c r="C27" s="10"/>
    </row>
    <row r="28" spans="1:3" ht="15.75">
      <c r="A28" s="10"/>
      <c r="B28" s="10"/>
      <c r="C28" s="10"/>
    </row>
    <row r="29" spans="1:3" ht="15.75">
      <c r="A29" s="10"/>
      <c r="B29" s="10"/>
      <c r="C29" s="10"/>
    </row>
    <row r="30" spans="1:3" ht="15.75">
      <c r="A30" s="10"/>
      <c r="B30" s="10"/>
      <c r="C30" s="10"/>
    </row>
    <row r="31" spans="1:3" ht="15.75">
      <c r="A31" s="10"/>
      <c r="B31" s="10"/>
      <c r="C31" s="10"/>
    </row>
    <row r="32" spans="1:3" ht="15.75">
      <c r="A32" s="10"/>
      <c r="B32" s="10"/>
      <c r="C32" s="10"/>
    </row>
    <row r="33" spans="1:3" ht="15.75">
      <c r="A33" s="10"/>
      <c r="B33" s="10"/>
      <c r="C33" s="10"/>
    </row>
  </sheetData>
  <sheetProtection/>
  <mergeCells count="7">
    <mergeCell ref="A6:C6"/>
    <mergeCell ref="A7:C7"/>
    <mergeCell ref="A8:C8"/>
    <mergeCell ref="A14:C14"/>
    <mergeCell ref="A3:C3"/>
    <mergeCell ref="A5:C5"/>
    <mergeCell ref="A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&amp;C&amp;P</oddHeader>
    <oddFooter>&amp;L&amp;Z&amp;F\&amp;A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nn</cp:lastModifiedBy>
  <cp:lastPrinted>2016-08-16T09:35:42Z</cp:lastPrinted>
  <dcterms:created xsi:type="dcterms:W3CDTF">2015-12-22T17:48:21Z</dcterms:created>
  <dcterms:modified xsi:type="dcterms:W3CDTF">2016-08-16T10:38:51Z</dcterms:modified>
  <cp:category/>
  <cp:version/>
  <cp:contentType/>
  <cp:contentStatus/>
</cp:coreProperties>
</file>