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НД\ФХД\"/>
    </mc:Choice>
  </mc:AlternateContent>
  <bookViews>
    <workbookView xWindow="240" yWindow="75" windowWidth="14865" windowHeight="8835"/>
  </bookViews>
  <sheets>
    <sheet name="2015" sheetId="9" r:id="rId1"/>
  </sheets>
  <calcPr calcId="152511"/>
</workbook>
</file>

<file path=xl/calcChain.xml><?xml version="1.0" encoding="utf-8"?>
<calcChain xmlns="http://schemas.openxmlformats.org/spreadsheetml/2006/main">
  <c r="H56" i="9" l="1"/>
  <c r="H50" i="9"/>
  <c r="H45" i="9"/>
  <c r="H42" i="9"/>
  <c r="H36" i="9"/>
  <c r="H34" i="9"/>
  <c r="H29" i="9"/>
  <c r="H27" i="9"/>
  <c r="H21" i="9"/>
  <c r="H14" i="9"/>
  <c r="H7" i="9" s="1"/>
  <c r="D34" i="9" l="1"/>
  <c r="E7" i="9"/>
  <c r="C59" i="9"/>
  <c r="C56" i="9" s="1"/>
  <c r="C58" i="9"/>
  <c r="D56" i="9"/>
  <c r="C55" i="9"/>
  <c r="C54" i="9"/>
  <c r="C53" i="9"/>
  <c r="C52" i="9"/>
  <c r="D50" i="9"/>
  <c r="C49" i="9"/>
  <c r="C48" i="9"/>
  <c r="C45" i="9" s="1"/>
  <c r="C47" i="9"/>
  <c r="G45" i="9"/>
  <c r="F45" i="9"/>
  <c r="E45" i="9"/>
  <c r="D45" i="9"/>
  <c r="C44" i="9"/>
  <c r="C42" i="9" s="1"/>
  <c r="D42" i="9"/>
  <c r="C41" i="9"/>
  <c r="C39" i="9"/>
  <c r="C38" i="9"/>
  <c r="C37" i="9"/>
  <c r="C36" i="9"/>
  <c r="G34" i="9"/>
  <c r="F34" i="9"/>
  <c r="E34" i="9"/>
  <c r="C32" i="9"/>
  <c r="G29" i="9"/>
  <c r="F29" i="9"/>
  <c r="E29" i="9"/>
  <c r="G27" i="9"/>
  <c r="F27" i="9"/>
  <c r="E27" i="9"/>
  <c r="C25" i="9"/>
  <c r="C21" i="9"/>
  <c r="C20" i="9"/>
  <c r="C19" i="9"/>
  <c r="C18" i="9"/>
  <c r="C17" i="9"/>
  <c r="C16" i="9"/>
  <c r="C13" i="9"/>
  <c r="C12" i="9"/>
  <c r="C11" i="9"/>
  <c r="C10" i="9"/>
  <c r="C9" i="9"/>
  <c r="G7" i="9"/>
  <c r="F7" i="9"/>
  <c r="D7" i="9"/>
  <c r="C6" i="9"/>
  <c r="H62" i="9" l="1"/>
  <c r="C31" i="9"/>
  <c r="C40" i="9"/>
  <c r="C34" i="9" s="1"/>
  <c r="C50" i="9"/>
  <c r="C14" i="9"/>
  <c r="C7" i="9" s="1"/>
  <c r="C33" i="9"/>
  <c r="D29" i="9"/>
  <c r="D27" i="9" s="1"/>
  <c r="C29" i="9" l="1"/>
  <c r="C27" i="9" s="1"/>
</calcChain>
</file>

<file path=xl/sharedStrings.xml><?xml version="1.0" encoding="utf-8"?>
<sst xmlns="http://schemas.openxmlformats.org/spreadsheetml/2006/main" count="94" uniqueCount="67">
  <si>
    <t>Наименование показателя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</si>
  <si>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</si>
  <si>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</si>
  <si>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</si>
  <si>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 xml:space="preserve">операции по счетам, открытым в кредитных организациях </t>
  </si>
  <si>
    <t>Х</t>
  </si>
  <si>
    <t>Поступления, всего:</t>
  </si>
  <si>
    <t>в том числе:</t>
  </si>
  <si>
    <t>X</t>
  </si>
  <si>
    <t>Поступления от иной приносящей доход деятельности, всего:</t>
  </si>
  <si>
    <t>Поступления по грантам, безвозмездно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</si>
  <si>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</si>
  <si>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</si>
  <si>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</si>
  <si>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</si>
  <si>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</si>
  <si>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</si>
  <si>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</si>
  <si>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</si>
  <si>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</si>
  <si>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</si>
  <si>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</si>
  <si>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</si>
  <si>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</si>
  <si>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</si>
  <si>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</si>
  <si>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</si>
  <si>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</si>
  <si>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</si>
  <si>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</si>
  <si>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</si>
  <si>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</si>
  <si>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</si>
  <si>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</si>
  <si>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</si>
  <si>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</si>
  <si>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</si>
  <si>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</si>
  <si>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</si>
  <si>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</si>
  <si>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</si>
  <si>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операции по лицевым счетам, 
открытым в органах казначейства</t>
  </si>
  <si>
    <t>Субсидии на выполнение государственного задания</t>
  </si>
  <si>
    <t>субсидия 
на иные цели</t>
  </si>
  <si>
    <t>субсидия 
на выполнение государственного задания</t>
  </si>
  <si>
    <t>приносящая доход деятельность</t>
  </si>
  <si>
    <r>
      <t xml:space="preserve">Планируемый остаток средств 
</t>
    </r>
    <r>
      <rPr>
        <b/>
        <sz val="12"/>
        <rFont val="Times New Roman"/>
        <family val="1"/>
        <charset val="204"/>
      </rPr>
      <t>на начало планируемого года</t>
    </r>
  </si>
  <si>
    <t>Поступления от оказания государственным бюджетным (автономным) учреждением услуг (выполнения работ), предоставление которых для физических и юридических лиц осуществляется на платной основе, всего</t>
  </si>
  <si>
    <t>Субсидия на иные цели ВЦП "Энергосбережение"</t>
  </si>
  <si>
    <t>Субсидия на иные цели (другие ВЦП, ДЦП)</t>
  </si>
  <si>
    <t>Субсидия на иные цели (оборудование,кап.ремонт)</t>
  </si>
  <si>
    <t>Иные ВЦП, ДЦП 
(по мере поступления средств)</t>
  </si>
  <si>
    <t>Организация культурно-досуговых мероприятий</t>
  </si>
  <si>
    <t>Организация работы языковых студий</t>
  </si>
  <si>
    <t>Организация работы творческих студий и мастерских</t>
  </si>
  <si>
    <t>Услуги компьютерного класса</t>
  </si>
  <si>
    <t>Прочие услуги</t>
  </si>
  <si>
    <t>Поступления по госконтрактам</t>
  </si>
  <si>
    <t>Прочие поступления</t>
  </si>
  <si>
    <t>МП</t>
  </si>
  <si>
    <t>ДЦП "Энерго
сбережение"</t>
  </si>
  <si>
    <t>Субсидия на иные цели ДЦП "Энергосбережение"</t>
  </si>
  <si>
    <t>Директор ГАУ НСО "НО РНД"</t>
  </si>
  <si>
    <t>А.В.Киль</t>
  </si>
  <si>
    <t>Главный бухгалтер</t>
  </si>
  <si>
    <t>Н.Н.Миронова</t>
  </si>
  <si>
    <t xml:space="preserve">                                                                                                                                      План финансово-хозяйственной деятельности ГАУ НСО "НО РНД" на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</si>
</sst>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" x14ac:knownFonts="1">
    <font>
      <sz val="12"/>
      <name val="Times New Roman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/>
    </xf>
    <xf numFmtId="164" fontId="2" fillId="0" borderId="1" xfId="2" applyFont="1" applyFill="1" applyBorder="1" applyAlignment="1">
      <alignment horizontal="right" vertical="center" wrapText="1"/>
    </xf>
    <xf numFmtId="164" fontId="5" fillId="0" borderId="1" xfId="2" applyFont="1" applyFill="1" applyBorder="1" applyAlignment="1">
      <alignment horizontal="right" vertical="center" wrapText="1"/>
    </xf>
    <xf numFmtId="164" fontId="2" fillId="0" borderId="3" xfId="2" applyFont="1" applyFill="1" applyBorder="1" applyAlignment="1">
      <alignment horizontal="right" vertical="center" wrapText="1"/>
    </xf>
    <xf numFmtId="164" fontId="2" fillId="0" borderId="4" xfId="2" applyFont="1" applyFill="1" applyBorder="1" applyAlignment="1">
      <alignment horizontal="right" vertical="center" wrapText="1"/>
    </xf>
    <xf numFmtId="164" fontId="2" fillId="0" borderId="1" xfId="2" applyFont="1" applyFill="1" applyBorder="1" applyAlignment="1">
      <alignment horizontal="center" vertical="center" wrapText="1"/>
    </xf>
    <xf numFmtId="164" fontId="2" fillId="0" borderId="3" xfId="2" applyFont="1" applyFill="1" applyBorder="1"/>
    <xf numFmtId="164" fontId="2" fillId="0" borderId="0" xfId="0" applyNumberFormat="1" applyFont="1" applyFill="1"/>
    <xf numFmtId="43" fontId="2" fillId="0" borderId="0" xfId="0" applyNumberFormat="1" applyFont="1" applyFill="1"/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top" wrapText="1"/>
    </xf>
    <xf numFmtId="0" fontId="2" fillId="0" borderId="8" xfId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topLeftCell="A28" zoomScale="75" zoomScaleNormal="75" workbookViewId="0"/>
  </sheetViews>
  <sheetFormatPr defaultRowHeight="15.75" x14ac:dyDescent="0.25"/>
  <cols>
    <col min="1" max="1" width="47.5" style="3" customWidth="1"/>
    <col min="2" max="2" width="12.125" style="2" customWidth="1"/>
    <col min="3" max="3" width="14.625" style="2" customWidth="1"/>
    <col min="4" max="8" width="14.625" style="3" customWidth="1"/>
    <col min="9" max="16384" width="9" style="3"/>
  </cols>
  <sheetData>
    <row r="1" spans="1:8" ht="18.75" x14ac:dyDescent="0.3">
      <c r="A1" s="1" t="s">
        <v>66</v>
      </c>
    </row>
    <row r="2" spans="1:8" ht="19.5" thickBot="1" x14ac:dyDescent="0.35">
      <c r="A2" s="4"/>
    </row>
    <row r="3" spans="1:8" ht="16.5" thickBot="1" x14ac:dyDescent="0.3">
      <c r="A3" s="28" t="s">
        <v>0</v>
      </c>
      <c r="B3" s="31" t="s">
        <v>1</v>
      </c>
      <c r="C3" s="34" t="s">
        <v>2</v>
      </c>
      <c r="D3" s="37" t="s">
        <v>3</v>
      </c>
      <c r="E3" s="38"/>
      <c r="F3" s="38"/>
      <c r="G3" s="38"/>
      <c r="H3" s="39"/>
    </row>
    <row r="4" spans="1:8" ht="56.25" customHeight="1" thickBot="1" x14ac:dyDescent="0.3">
      <c r="A4" s="29"/>
      <c r="B4" s="32"/>
      <c r="C4" s="35"/>
      <c r="D4" s="37" t="s">
        <v>41</v>
      </c>
      <c r="E4" s="38"/>
      <c r="F4" s="38"/>
      <c r="G4" s="39"/>
      <c r="H4" s="5" t="s">
        <v>4</v>
      </c>
    </row>
    <row r="5" spans="1:8" ht="61.5" customHeight="1" thickBot="1" x14ac:dyDescent="0.3">
      <c r="A5" s="30"/>
      <c r="B5" s="33"/>
      <c r="C5" s="36"/>
      <c r="D5" s="5" t="s">
        <v>44</v>
      </c>
      <c r="E5" s="5" t="s">
        <v>43</v>
      </c>
      <c r="F5" s="5" t="s">
        <v>60</v>
      </c>
      <c r="G5" s="5" t="s">
        <v>51</v>
      </c>
      <c r="H5" s="5" t="s">
        <v>45</v>
      </c>
    </row>
    <row r="6" spans="1:8" ht="32.25" thickBot="1" x14ac:dyDescent="0.3">
      <c r="A6" s="6" t="s">
        <v>46</v>
      </c>
      <c r="B6" s="7" t="s">
        <v>5</v>
      </c>
      <c r="C6" s="17">
        <f>SUM(D6:H6)</f>
        <v>2539449.9900000002</v>
      </c>
      <c r="D6" s="17"/>
      <c r="E6" s="17"/>
      <c r="F6" s="17"/>
      <c r="G6" s="17"/>
      <c r="H6" s="17">
        <v>2539449.9900000002</v>
      </c>
    </row>
    <row r="7" spans="1:8" ht="16.5" thickBot="1" x14ac:dyDescent="0.3">
      <c r="A7" s="9" t="s">
        <v>6</v>
      </c>
      <c r="B7" s="7" t="s">
        <v>5</v>
      </c>
      <c r="C7" s="18">
        <f>SUM(C9:C14,C21)</f>
        <v>38826000</v>
      </c>
      <c r="D7" s="18">
        <f>D9</f>
        <v>31826000</v>
      </c>
      <c r="E7" s="18">
        <f>E10</f>
        <v>0</v>
      </c>
      <c r="F7" s="18">
        <f>F11+F12</f>
        <v>0</v>
      </c>
      <c r="G7" s="18">
        <f>G13</f>
        <v>0</v>
      </c>
      <c r="H7" s="18">
        <f>H14+H21</f>
        <v>7000000</v>
      </c>
    </row>
    <row r="8" spans="1:8" ht="16.5" thickBot="1" x14ac:dyDescent="0.3">
      <c r="A8" s="6" t="s">
        <v>7</v>
      </c>
      <c r="B8" s="7" t="s">
        <v>8</v>
      </c>
      <c r="C8" s="17"/>
      <c r="D8" s="17"/>
      <c r="E8" s="17"/>
      <c r="F8" s="17"/>
      <c r="G8" s="17"/>
      <c r="H8" s="17"/>
    </row>
    <row r="9" spans="1:8" ht="16.5" thickBot="1" x14ac:dyDescent="0.3">
      <c r="A9" s="6" t="s">
        <v>42</v>
      </c>
      <c r="B9" s="7" t="s">
        <v>8</v>
      </c>
      <c r="C9" s="17">
        <f>SUM(D9)</f>
        <v>31826000</v>
      </c>
      <c r="D9" s="17">
        <v>31826000</v>
      </c>
      <c r="E9" s="17"/>
      <c r="F9" s="17"/>
      <c r="G9" s="17"/>
      <c r="H9" s="17"/>
    </row>
    <row r="10" spans="1:8" ht="16.5" thickBot="1" x14ac:dyDescent="0.3">
      <c r="A10" s="6" t="s">
        <v>50</v>
      </c>
      <c r="B10" s="7" t="s">
        <v>8</v>
      </c>
      <c r="C10" s="17">
        <f>SUM(E10)</f>
        <v>0</v>
      </c>
      <c r="D10" s="17"/>
      <c r="E10" s="17"/>
      <c r="F10" s="17"/>
      <c r="G10" s="17"/>
      <c r="H10" s="17"/>
    </row>
    <row r="11" spans="1:8" ht="16.5" thickBot="1" x14ac:dyDescent="0.3">
      <c r="A11" s="6" t="s">
        <v>48</v>
      </c>
      <c r="B11" s="7" t="s">
        <v>8</v>
      </c>
      <c r="C11" s="17">
        <f>SUM(F11)</f>
        <v>0</v>
      </c>
      <c r="D11" s="17"/>
      <c r="E11" s="17"/>
      <c r="F11" s="17"/>
      <c r="G11" s="17"/>
      <c r="H11" s="17"/>
    </row>
    <row r="12" spans="1:8" ht="16.5" thickBot="1" x14ac:dyDescent="0.3">
      <c r="A12" s="6" t="s">
        <v>61</v>
      </c>
      <c r="B12" s="7" t="s">
        <v>8</v>
      </c>
      <c r="C12" s="17">
        <f>SUM(F12)</f>
        <v>0</v>
      </c>
      <c r="D12" s="17"/>
      <c r="E12" s="17"/>
      <c r="F12" s="17"/>
      <c r="G12" s="17"/>
      <c r="H12" s="17"/>
    </row>
    <row r="13" spans="1:8" ht="18" customHeight="1" thickBot="1" x14ac:dyDescent="0.3">
      <c r="A13" s="6" t="s">
        <v>49</v>
      </c>
      <c r="B13" s="7"/>
      <c r="C13" s="17">
        <f>G13</f>
        <v>0</v>
      </c>
      <c r="D13" s="17"/>
      <c r="E13" s="17"/>
      <c r="F13" s="17"/>
      <c r="G13" s="17"/>
      <c r="H13" s="17"/>
    </row>
    <row r="14" spans="1:8" ht="79.5" thickBot="1" x14ac:dyDescent="0.3">
      <c r="A14" s="6" t="s">
        <v>47</v>
      </c>
      <c r="B14" s="7" t="s">
        <v>8</v>
      </c>
      <c r="C14" s="17">
        <f>SUM(C16:C20)</f>
        <v>3500000</v>
      </c>
      <c r="D14" s="17"/>
      <c r="E14" s="17"/>
      <c r="F14" s="17"/>
      <c r="G14" s="17"/>
      <c r="H14" s="17">
        <f>SUM(H16:H20)</f>
        <v>3500000</v>
      </c>
    </row>
    <row r="15" spans="1:8" ht="16.5" thickBot="1" x14ac:dyDescent="0.3">
      <c r="A15" s="6" t="s">
        <v>7</v>
      </c>
      <c r="B15" s="7" t="s">
        <v>8</v>
      </c>
      <c r="C15" s="17"/>
      <c r="D15" s="17"/>
      <c r="E15" s="17"/>
      <c r="F15" s="17"/>
      <c r="G15" s="19"/>
      <c r="H15" s="17"/>
    </row>
    <row r="16" spans="1:8" ht="19.5" customHeight="1" thickBot="1" x14ac:dyDescent="0.3">
      <c r="A16" s="6" t="s">
        <v>52</v>
      </c>
      <c r="B16" s="7" t="s">
        <v>8</v>
      </c>
      <c r="C16" s="17">
        <f>SUM(H16)</f>
        <v>1800000</v>
      </c>
      <c r="D16" s="17"/>
      <c r="E16" s="17"/>
      <c r="F16" s="17"/>
      <c r="G16" s="17"/>
      <c r="H16" s="17">
        <v>1800000</v>
      </c>
    </row>
    <row r="17" spans="1:8" ht="20.25" customHeight="1" thickBot="1" x14ac:dyDescent="0.3">
      <c r="A17" s="10" t="s">
        <v>53</v>
      </c>
      <c r="B17" s="11" t="s">
        <v>8</v>
      </c>
      <c r="C17" s="20">
        <f>SUM(H17)</f>
        <v>900000</v>
      </c>
      <c r="D17" s="19"/>
      <c r="E17" s="19"/>
      <c r="F17" s="19"/>
      <c r="G17" s="17"/>
      <c r="H17" s="19">
        <v>900000</v>
      </c>
    </row>
    <row r="18" spans="1:8" ht="21" customHeight="1" thickBot="1" x14ac:dyDescent="0.3">
      <c r="A18" s="6" t="s">
        <v>54</v>
      </c>
      <c r="B18" s="7" t="s">
        <v>8</v>
      </c>
      <c r="C18" s="17">
        <f>SUM(H18)</f>
        <v>710000</v>
      </c>
      <c r="D18" s="17"/>
      <c r="E18" s="17"/>
      <c r="F18" s="17"/>
      <c r="G18" s="17"/>
      <c r="H18" s="17">
        <v>710000</v>
      </c>
    </row>
    <row r="19" spans="1:8" ht="21" customHeight="1" thickBot="1" x14ac:dyDescent="0.3">
      <c r="A19" s="6" t="s">
        <v>55</v>
      </c>
      <c r="B19" s="7" t="s">
        <v>5</v>
      </c>
      <c r="C19" s="17">
        <f>SUM(H19)</f>
        <v>70000</v>
      </c>
      <c r="D19" s="17"/>
      <c r="E19" s="17"/>
      <c r="F19" s="17"/>
      <c r="G19" s="17"/>
      <c r="H19" s="17">
        <v>70000</v>
      </c>
    </row>
    <row r="20" spans="1:8" ht="21" customHeight="1" thickBot="1" x14ac:dyDescent="0.3">
      <c r="A20" s="6" t="s">
        <v>56</v>
      </c>
      <c r="B20" s="7" t="s">
        <v>5</v>
      </c>
      <c r="C20" s="17">
        <f>SUM(H20)</f>
        <v>20000</v>
      </c>
      <c r="D20" s="17"/>
      <c r="E20" s="17"/>
      <c r="F20" s="17"/>
      <c r="G20" s="17"/>
      <c r="H20" s="17">
        <v>20000</v>
      </c>
    </row>
    <row r="21" spans="1:8" ht="32.25" thickBot="1" x14ac:dyDescent="0.3">
      <c r="A21" s="6" t="s">
        <v>9</v>
      </c>
      <c r="B21" s="7" t="s">
        <v>8</v>
      </c>
      <c r="C21" s="17">
        <f>H21</f>
        <v>3500000</v>
      </c>
      <c r="D21" s="17"/>
      <c r="E21" s="17"/>
      <c r="F21" s="17"/>
      <c r="G21" s="17"/>
      <c r="H21" s="17">
        <f>H23+H24+H25</f>
        <v>3500000</v>
      </c>
    </row>
    <row r="22" spans="1:8" ht="16.5" thickBot="1" x14ac:dyDescent="0.3">
      <c r="A22" s="6" t="s">
        <v>7</v>
      </c>
      <c r="B22" s="7" t="s">
        <v>8</v>
      </c>
      <c r="C22" s="21"/>
      <c r="D22" s="17"/>
      <c r="E22" s="17"/>
      <c r="F22" s="17"/>
      <c r="G22" s="17"/>
      <c r="H22" s="17"/>
    </row>
    <row r="23" spans="1:8" ht="16.5" thickBot="1" x14ac:dyDescent="0.3">
      <c r="A23" s="6" t="s">
        <v>10</v>
      </c>
      <c r="B23" s="7" t="s">
        <v>5</v>
      </c>
      <c r="C23" s="17"/>
      <c r="D23" s="17"/>
      <c r="E23" s="17"/>
      <c r="F23" s="17"/>
      <c r="G23" s="21"/>
      <c r="H23" s="17">
        <v>2500000</v>
      </c>
    </row>
    <row r="24" spans="1:8" ht="16.5" thickBot="1" x14ac:dyDescent="0.3">
      <c r="A24" s="6" t="s">
        <v>57</v>
      </c>
      <c r="B24" s="7" t="s">
        <v>5</v>
      </c>
      <c r="C24" s="17"/>
      <c r="D24" s="17"/>
      <c r="E24" s="17"/>
      <c r="F24" s="17"/>
      <c r="G24" s="21"/>
      <c r="H24" s="17"/>
    </row>
    <row r="25" spans="1:8" ht="16.5" thickBot="1" x14ac:dyDescent="0.3">
      <c r="A25" s="6" t="s">
        <v>58</v>
      </c>
      <c r="B25" s="7" t="s">
        <v>5</v>
      </c>
      <c r="C25" s="17">
        <f>SUM(H25)</f>
        <v>1000000</v>
      </c>
      <c r="D25" s="17"/>
      <c r="E25" s="17"/>
      <c r="F25" s="17"/>
      <c r="G25" s="21"/>
      <c r="H25" s="17">
        <v>1000000</v>
      </c>
    </row>
    <row r="26" spans="1:8" ht="32.25" thickBot="1" x14ac:dyDescent="0.3">
      <c r="A26" s="6" t="s">
        <v>11</v>
      </c>
      <c r="B26" s="7" t="s">
        <v>8</v>
      </c>
      <c r="C26" s="21"/>
      <c r="D26" s="17"/>
      <c r="E26" s="17"/>
      <c r="F26" s="17"/>
      <c r="G26" s="17"/>
      <c r="H26" s="17"/>
    </row>
    <row r="27" spans="1:8" ht="16.5" thickBot="1" x14ac:dyDescent="0.3">
      <c r="A27" s="9" t="s">
        <v>12</v>
      </c>
      <c r="B27" s="13">
        <v>900</v>
      </c>
      <c r="C27" s="18">
        <f t="shared" ref="C27:H27" si="0">SUM(C29,C34,C42,C45,C49,C50,C56)</f>
        <v>41365449.990000002</v>
      </c>
      <c r="D27" s="18">
        <f>SUM(D29,D34,D42,D45,D49,D50,D56)</f>
        <v>31826000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18">
        <f t="shared" si="0"/>
        <v>9539449.9900000002</v>
      </c>
    </row>
    <row r="28" spans="1:8" ht="16.5" thickBot="1" x14ac:dyDescent="0.3">
      <c r="A28" s="6" t="s">
        <v>7</v>
      </c>
      <c r="B28" s="7"/>
      <c r="C28" s="12"/>
      <c r="D28" s="8"/>
      <c r="E28" s="8"/>
      <c r="F28" s="8"/>
      <c r="G28" s="8"/>
      <c r="H28" s="17"/>
    </row>
    <row r="29" spans="1:8" ht="32.25" thickBot="1" x14ac:dyDescent="0.3">
      <c r="A29" s="6" t="s">
        <v>13</v>
      </c>
      <c r="B29" s="13">
        <v>210</v>
      </c>
      <c r="C29" s="18">
        <f t="shared" ref="C29:H29" si="1">SUM(C31:C33)</f>
        <v>26094700</v>
      </c>
      <c r="D29" s="18">
        <f t="shared" si="1"/>
        <v>25228500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866200</v>
      </c>
    </row>
    <row r="30" spans="1:8" ht="16.5" thickBot="1" x14ac:dyDescent="0.3">
      <c r="A30" s="25" t="s">
        <v>14</v>
      </c>
      <c r="B30" s="26"/>
      <c r="C30" s="27"/>
      <c r="D30" s="14"/>
      <c r="E30" s="14"/>
      <c r="F30" s="14"/>
      <c r="G30" s="14"/>
      <c r="H30" s="14"/>
    </row>
    <row r="31" spans="1:8" ht="16.5" thickBot="1" x14ac:dyDescent="0.3">
      <c r="A31" s="6" t="s">
        <v>15</v>
      </c>
      <c r="B31" s="7">
        <v>211</v>
      </c>
      <c r="C31" s="17">
        <f>SUM(D31:H31)</f>
        <v>19930600</v>
      </c>
      <c r="D31" s="17">
        <v>19330600</v>
      </c>
      <c r="E31" s="17"/>
      <c r="F31" s="17"/>
      <c r="G31" s="17"/>
      <c r="H31" s="17">
        <v>600000</v>
      </c>
    </row>
    <row r="32" spans="1:8" ht="16.5" thickBot="1" x14ac:dyDescent="0.3">
      <c r="A32" s="6" t="s">
        <v>16</v>
      </c>
      <c r="B32" s="7">
        <v>212</v>
      </c>
      <c r="C32" s="17">
        <f>SUM(D32:H32)</f>
        <v>145000</v>
      </c>
      <c r="D32" s="17">
        <v>60000</v>
      </c>
      <c r="E32" s="17"/>
      <c r="F32" s="17"/>
      <c r="G32" s="21"/>
      <c r="H32" s="17">
        <v>85000</v>
      </c>
    </row>
    <row r="33" spans="1:8" ht="16.5" thickBot="1" x14ac:dyDescent="0.3">
      <c r="A33" s="6" t="s">
        <v>17</v>
      </c>
      <c r="B33" s="7">
        <v>213</v>
      </c>
      <c r="C33" s="17">
        <f>SUM(D33:H33)</f>
        <v>6019100</v>
      </c>
      <c r="D33" s="17">
        <v>5837900</v>
      </c>
      <c r="E33" s="17"/>
      <c r="F33" s="17"/>
      <c r="G33" s="17"/>
      <c r="H33" s="17">
        <v>181200</v>
      </c>
    </row>
    <row r="34" spans="1:8" ht="16.5" thickBot="1" x14ac:dyDescent="0.3">
      <c r="A34" s="6" t="s">
        <v>18</v>
      </c>
      <c r="B34" s="7">
        <v>220</v>
      </c>
      <c r="C34" s="17">
        <f t="shared" ref="C34:G34" si="2">SUM(C36:C41)</f>
        <v>10601949.99</v>
      </c>
      <c r="D34" s="17">
        <f>SUM(D36:D41)</f>
        <v>3858700</v>
      </c>
      <c r="E34" s="17">
        <f t="shared" si="2"/>
        <v>0</v>
      </c>
      <c r="F34" s="17">
        <f t="shared" si="2"/>
        <v>0</v>
      </c>
      <c r="G34" s="17">
        <f t="shared" si="2"/>
        <v>0</v>
      </c>
      <c r="H34" s="17">
        <f>SUM(H35:H41)</f>
        <v>6743249.9900000002</v>
      </c>
    </row>
    <row r="35" spans="1:8" ht="16.5" thickBot="1" x14ac:dyDescent="0.3">
      <c r="A35" s="6" t="s">
        <v>14</v>
      </c>
      <c r="B35" s="7"/>
      <c r="C35" s="17"/>
      <c r="D35" s="17"/>
      <c r="E35" s="17"/>
      <c r="F35" s="17"/>
      <c r="G35" s="17"/>
      <c r="H35" s="17"/>
    </row>
    <row r="36" spans="1:8" ht="16.5" thickBot="1" x14ac:dyDescent="0.3">
      <c r="A36" s="6" t="s">
        <v>19</v>
      </c>
      <c r="B36" s="7">
        <v>221</v>
      </c>
      <c r="C36" s="17">
        <f t="shared" ref="C36:C41" si="3">SUM(D36:H36)</f>
        <v>461700</v>
      </c>
      <c r="D36" s="17">
        <v>409700</v>
      </c>
      <c r="E36" s="17"/>
      <c r="F36" s="17"/>
      <c r="G36" s="17"/>
      <c r="H36" s="17">
        <f>42000+10000</f>
        <v>52000</v>
      </c>
    </row>
    <row r="37" spans="1:8" ht="16.5" thickBot="1" x14ac:dyDescent="0.3">
      <c r="A37" s="6" t="s">
        <v>20</v>
      </c>
      <c r="B37" s="7">
        <v>222</v>
      </c>
      <c r="C37" s="17">
        <f t="shared" si="3"/>
        <v>570000</v>
      </c>
      <c r="D37" s="17">
        <v>50000</v>
      </c>
      <c r="E37" s="17"/>
      <c r="F37" s="17"/>
      <c r="G37" s="17"/>
      <c r="H37" s="17">
        <v>520000</v>
      </c>
    </row>
    <row r="38" spans="1:8" ht="16.5" thickBot="1" x14ac:dyDescent="0.3">
      <c r="A38" s="6" t="s">
        <v>21</v>
      </c>
      <c r="B38" s="7">
        <v>223</v>
      </c>
      <c r="C38" s="17">
        <f t="shared" si="3"/>
        <v>1380000</v>
      </c>
      <c r="D38" s="17">
        <v>830000</v>
      </c>
      <c r="E38" s="17"/>
      <c r="F38" s="17"/>
      <c r="G38" s="17"/>
      <c r="H38" s="17">
        <v>550000</v>
      </c>
    </row>
    <row r="39" spans="1:8" ht="16.5" thickBot="1" x14ac:dyDescent="0.3">
      <c r="A39" s="6" t="s">
        <v>22</v>
      </c>
      <c r="B39" s="7">
        <v>224</v>
      </c>
      <c r="C39" s="17">
        <f t="shared" si="3"/>
        <v>0</v>
      </c>
      <c r="D39" s="17"/>
      <c r="E39" s="17"/>
      <c r="F39" s="17"/>
      <c r="G39" s="17"/>
      <c r="H39" s="17"/>
    </row>
    <row r="40" spans="1:8" ht="16.5" thickBot="1" x14ac:dyDescent="0.3">
      <c r="A40" s="6" t="s">
        <v>23</v>
      </c>
      <c r="B40" s="7">
        <v>225</v>
      </c>
      <c r="C40" s="17">
        <f>SUM(D40:H40)</f>
        <v>570000</v>
      </c>
      <c r="D40" s="17">
        <v>340000</v>
      </c>
      <c r="E40" s="17"/>
      <c r="F40" s="17"/>
      <c r="G40" s="17"/>
      <c r="H40" s="17">
        <v>230000</v>
      </c>
    </row>
    <row r="41" spans="1:8" ht="16.5" thickBot="1" x14ac:dyDescent="0.3">
      <c r="A41" s="6" t="s">
        <v>24</v>
      </c>
      <c r="B41" s="7">
        <v>226</v>
      </c>
      <c r="C41" s="17">
        <f t="shared" si="3"/>
        <v>7620249.9900000002</v>
      </c>
      <c r="D41" s="17">
        <v>2229000</v>
      </c>
      <c r="E41" s="17"/>
      <c r="F41" s="17"/>
      <c r="G41" s="17"/>
      <c r="H41" s="17">
        <v>5391249.9900000002</v>
      </c>
    </row>
    <row r="42" spans="1:8" ht="16.5" thickBot="1" x14ac:dyDescent="0.3">
      <c r="A42" s="6" t="s">
        <v>25</v>
      </c>
      <c r="B42" s="7">
        <v>240</v>
      </c>
      <c r="C42" s="17">
        <f t="shared" ref="C42:D42" si="4">SUM(C44)</f>
        <v>0</v>
      </c>
      <c r="D42" s="17">
        <f t="shared" si="4"/>
        <v>0</v>
      </c>
      <c r="E42" s="17"/>
      <c r="F42" s="17"/>
      <c r="G42" s="17"/>
      <c r="H42" s="17">
        <f t="shared" ref="H42" si="5">SUM(H44)</f>
        <v>0</v>
      </c>
    </row>
    <row r="43" spans="1:8" ht="16.5" thickBot="1" x14ac:dyDescent="0.3">
      <c r="A43" s="6" t="s">
        <v>14</v>
      </c>
      <c r="B43" s="7"/>
      <c r="C43" s="17"/>
      <c r="D43" s="17"/>
      <c r="E43" s="17"/>
      <c r="F43" s="17"/>
      <c r="G43" s="17"/>
      <c r="H43" s="17"/>
    </row>
    <row r="44" spans="1:8" ht="32.25" thickBot="1" x14ac:dyDescent="0.3">
      <c r="A44" s="6" t="s">
        <v>26</v>
      </c>
      <c r="B44" s="7">
        <v>241</v>
      </c>
      <c r="C44" s="17">
        <f>SUM(D45:H45)</f>
        <v>0</v>
      </c>
      <c r="D44" s="17"/>
      <c r="E44" s="17"/>
      <c r="F44" s="17"/>
      <c r="G44" s="17"/>
      <c r="H44" s="17"/>
    </row>
    <row r="45" spans="1:8" ht="16.5" thickBot="1" x14ac:dyDescent="0.3">
      <c r="A45" s="6" t="s">
        <v>27</v>
      </c>
      <c r="B45" s="7">
        <v>260</v>
      </c>
      <c r="C45" s="17">
        <f t="shared" ref="C45:H45" si="6">SUM(C47:C48)</f>
        <v>0</v>
      </c>
      <c r="D45" s="17">
        <f t="shared" si="6"/>
        <v>0</v>
      </c>
      <c r="E45" s="17">
        <f t="shared" si="6"/>
        <v>0</v>
      </c>
      <c r="F45" s="17">
        <f t="shared" si="6"/>
        <v>0</v>
      </c>
      <c r="G45" s="17">
        <f t="shared" si="6"/>
        <v>0</v>
      </c>
      <c r="H45" s="17">
        <f t="shared" si="6"/>
        <v>0</v>
      </c>
    </row>
    <row r="46" spans="1:8" ht="16.5" thickBot="1" x14ac:dyDescent="0.3">
      <c r="A46" s="6" t="s">
        <v>14</v>
      </c>
      <c r="B46" s="7"/>
      <c r="C46" s="17"/>
      <c r="D46" s="17"/>
      <c r="E46" s="17"/>
      <c r="F46" s="17"/>
      <c r="G46" s="17"/>
      <c r="H46" s="17"/>
    </row>
    <row r="47" spans="1:8" ht="16.5" thickBot="1" x14ac:dyDescent="0.3">
      <c r="A47" s="6" t="s">
        <v>28</v>
      </c>
      <c r="B47" s="7">
        <v>262</v>
      </c>
      <c r="C47" s="17">
        <f>SUM(D47:H47)</f>
        <v>0</v>
      </c>
      <c r="D47" s="17"/>
      <c r="E47" s="17"/>
      <c r="F47" s="17"/>
      <c r="G47" s="17"/>
      <c r="H47" s="17"/>
    </row>
    <row r="48" spans="1:8" ht="32.25" thickBot="1" x14ac:dyDescent="0.3">
      <c r="A48" s="6" t="s">
        <v>29</v>
      </c>
      <c r="B48" s="7">
        <v>263</v>
      </c>
      <c r="C48" s="17">
        <f>SUM(D48:H48)</f>
        <v>0</v>
      </c>
      <c r="D48" s="17"/>
      <c r="E48" s="17"/>
      <c r="F48" s="17"/>
      <c r="G48" s="17"/>
      <c r="H48" s="17"/>
    </row>
    <row r="49" spans="1:8" ht="16.5" thickBot="1" x14ac:dyDescent="0.3">
      <c r="A49" s="6" t="s">
        <v>30</v>
      </c>
      <c r="B49" s="7">
        <v>290</v>
      </c>
      <c r="C49" s="17">
        <f>SUM(D49:H49)</f>
        <v>1888800</v>
      </c>
      <c r="D49" s="17">
        <v>1638800</v>
      </c>
      <c r="E49" s="17"/>
      <c r="F49" s="17"/>
      <c r="G49" s="17"/>
      <c r="H49" s="17">
        <v>250000</v>
      </c>
    </row>
    <row r="50" spans="1:8" ht="16.5" thickBot="1" x14ac:dyDescent="0.3">
      <c r="A50" s="6" t="s">
        <v>31</v>
      </c>
      <c r="B50" s="7">
        <v>300</v>
      </c>
      <c r="C50" s="17">
        <f t="shared" ref="C50:D50" si="7">SUM(C52:C55)</f>
        <v>2780000</v>
      </c>
      <c r="D50" s="17">
        <f t="shared" si="7"/>
        <v>1100000</v>
      </c>
      <c r="E50" s="17"/>
      <c r="F50" s="17"/>
      <c r="G50" s="17"/>
      <c r="H50" s="17">
        <f t="shared" ref="H50" si="8">SUM(H52:H55)</f>
        <v>1680000</v>
      </c>
    </row>
    <row r="51" spans="1:8" ht="16.5" thickBot="1" x14ac:dyDescent="0.3">
      <c r="A51" s="6" t="s">
        <v>14</v>
      </c>
      <c r="B51" s="7"/>
      <c r="C51" s="21"/>
      <c r="D51" s="17"/>
      <c r="E51" s="17"/>
      <c r="F51" s="17"/>
      <c r="G51" s="17"/>
      <c r="H51" s="17"/>
    </row>
    <row r="52" spans="1:8" ht="16.5" thickBot="1" x14ac:dyDescent="0.3">
      <c r="A52" s="6" t="s">
        <v>32</v>
      </c>
      <c r="B52" s="7">
        <v>310</v>
      </c>
      <c r="C52" s="17">
        <f>SUM(D52:H52)</f>
        <v>980000</v>
      </c>
      <c r="D52" s="17"/>
      <c r="E52" s="17"/>
      <c r="F52" s="17"/>
      <c r="G52" s="17"/>
      <c r="H52" s="17">
        <v>980000</v>
      </c>
    </row>
    <row r="53" spans="1:8" ht="16.5" thickBot="1" x14ac:dyDescent="0.3">
      <c r="A53" s="6" t="s">
        <v>33</v>
      </c>
      <c r="B53" s="7">
        <v>320</v>
      </c>
      <c r="C53" s="17">
        <f>SUM(D53:H53)</f>
        <v>0</v>
      </c>
      <c r="D53" s="17"/>
      <c r="E53" s="17"/>
      <c r="F53" s="17"/>
      <c r="G53" s="17"/>
      <c r="H53" s="17"/>
    </row>
    <row r="54" spans="1:8" ht="32.25" thickBot="1" x14ac:dyDescent="0.3">
      <c r="A54" s="6" t="s">
        <v>34</v>
      </c>
      <c r="B54" s="7">
        <v>330</v>
      </c>
      <c r="C54" s="17">
        <f>SUM(D54:H54)</f>
        <v>0</v>
      </c>
      <c r="D54" s="17"/>
      <c r="E54" s="17"/>
      <c r="F54" s="17"/>
      <c r="G54" s="21"/>
      <c r="H54" s="17"/>
    </row>
    <row r="55" spans="1:8" ht="16.5" thickBot="1" x14ac:dyDescent="0.3">
      <c r="A55" s="6" t="s">
        <v>35</v>
      </c>
      <c r="B55" s="7">
        <v>340</v>
      </c>
      <c r="C55" s="17">
        <f>SUM(D55:H55)</f>
        <v>1800000</v>
      </c>
      <c r="D55" s="17">
        <v>1100000</v>
      </c>
      <c r="E55" s="17"/>
      <c r="F55" s="17"/>
      <c r="G55" s="17"/>
      <c r="H55" s="17">
        <v>700000</v>
      </c>
    </row>
    <row r="56" spans="1:8" ht="16.5" thickBot="1" x14ac:dyDescent="0.3">
      <c r="A56" s="6" t="s">
        <v>36</v>
      </c>
      <c r="B56" s="7">
        <v>500</v>
      </c>
      <c r="C56" s="17">
        <f t="shared" ref="C56:D56" si="9">SUM(C58:C59)</f>
        <v>0</v>
      </c>
      <c r="D56" s="17">
        <f t="shared" si="9"/>
        <v>0</v>
      </c>
      <c r="E56" s="17"/>
      <c r="F56" s="17"/>
      <c r="G56" s="17"/>
      <c r="H56" s="17">
        <f t="shared" ref="H56" si="10">SUM(H58:H59)</f>
        <v>0</v>
      </c>
    </row>
    <row r="57" spans="1:8" ht="16.5" thickBot="1" x14ac:dyDescent="0.3">
      <c r="A57" s="6" t="s">
        <v>14</v>
      </c>
      <c r="B57" s="7"/>
      <c r="C57" s="17"/>
      <c r="D57" s="17"/>
      <c r="E57" s="17"/>
      <c r="F57" s="17"/>
      <c r="G57" s="17"/>
      <c r="H57" s="17"/>
    </row>
    <row r="58" spans="1:8" ht="32.25" thickBot="1" x14ac:dyDescent="0.3">
      <c r="A58" s="6" t="s">
        <v>37</v>
      </c>
      <c r="B58" s="7">
        <v>520</v>
      </c>
      <c r="C58" s="17">
        <f>SUM(D58:H58)</f>
        <v>0</v>
      </c>
      <c r="D58" s="17"/>
      <c r="E58" s="17"/>
      <c r="F58" s="17"/>
      <c r="G58" s="17"/>
      <c r="H58" s="17"/>
    </row>
    <row r="59" spans="1:8" ht="32.25" thickBot="1" x14ac:dyDescent="0.3">
      <c r="A59" s="6" t="s">
        <v>38</v>
      </c>
      <c r="B59" s="7">
        <v>530</v>
      </c>
      <c r="C59" s="17">
        <f>SUM(D59:H59)</f>
        <v>0</v>
      </c>
      <c r="D59" s="17"/>
      <c r="E59" s="17"/>
      <c r="F59" s="17"/>
      <c r="G59" s="17"/>
      <c r="H59" s="17"/>
    </row>
    <row r="60" spans="1:8" ht="16.5" thickBot="1" x14ac:dyDescent="0.3">
      <c r="A60" s="6" t="s">
        <v>39</v>
      </c>
      <c r="B60" s="7"/>
      <c r="C60" s="21"/>
      <c r="D60" s="17"/>
      <c r="E60" s="17"/>
      <c r="F60" s="17"/>
      <c r="G60" s="22"/>
      <c r="H60" s="17"/>
    </row>
    <row r="61" spans="1:8" ht="16.5" thickBot="1" x14ac:dyDescent="0.3">
      <c r="A61" s="6" t="s">
        <v>40</v>
      </c>
      <c r="B61" s="7" t="s">
        <v>8</v>
      </c>
      <c r="C61" s="21"/>
      <c r="D61" s="17"/>
      <c r="E61" s="17"/>
      <c r="F61" s="17"/>
      <c r="G61" s="22"/>
      <c r="H61" s="17"/>
    </row>
    <row r="62" spans="1:8" x14ac:dyDescent="0.25">
      <c r="A62" s="15"/>
      <c r="D62" s="24"/>
      <c r="H62" s="23">
        <f>+H6+H7-H27</f>
        <v>0</v>
      </c>
    </row>
    <row r="63" spans="1:8" x14ac:dyDescent="0.25">
      <c r="A63" s="3" t="s">
        <v>62</v>
      </c>
      <c r="D63" s="16" t="s">
        <v>63</v>
      </c>
    </row>
    <row r="65" spans="1:4" x14ac:dyDescent="0.25">
      <c r="A65" s="3" t="s">
        <v>64</v>
      </c>
      <c r="D65" s="16" t="s">
        <v>65</v>
      </c>
    </row>
    <row r="67" spans="1:4" x14ac:dyDescent="0.25">
      <c r="A67" s="3" t="s">
        <v>59</v>
      </c>
    </row>
  </sheetData>
  <mergeCells count="6">
    <mergeCell ref="A30:C30"/>
    <mergeCell ref="A3:A5"/>
    <mergeCell ref="B3:B5"/>
    <mergeCell ref="C3:C5"/>
    <mergeCell ref="D3:H3"/>
    <mergeCell ref="D4:G4"/>
  </mergeCells>
  <pageMargins left="0.78740157480314965" right="0" top="0.19685039370078741" bottom="0.19685039370078741" header="0.31496062992125984" footer="0.31496062992125984"/>
  <pageSetup paperSize="9" scale="8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ANO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nn</cp:lastModifiedBy>
  <cp:lastPrinted>2015-02-24T09:16:54Z</cp:lastPrinted>
  <dcterms:created xsi:type="dcterms:W3CDTF">2012-02-09T04:16:36Z</dcterms:created>
  <dcterms:modified xsi:type="dcterms:W3CDTF">2015-03-20T11:49:08Z</dcterms:modified>
</cp:coreProperties>
</file>